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15" windowWidth="10380" windowHeight="55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<sst xmlns="http://schemas.openxmlformats.org/spreadsheetml/2006/main" count="188" uniqueCount="86">
  <si>
    <t>J.Day</t>
  </si>
  <si>
    <t>Time</t>
  </si>
  <si>
    <t>W.Dir</t>
  </si>
  <si>
    <t>Ave u</t>
  </si>
  <si>
    <t>t</t>
  </si>
  <si>
    <t>Air T</t>
  </si>
  <si>
    <t>L-CO2</t>
  </si>
  <si>
    <t>L-H2O</t>
  </si>
  <si>
    <t>Ave u'2</t>
  </si>
  <si>
    <t>Ave v'2</t>
  </si>
  <si>
    <t>Ave w'2</t>
  </si>
  <si>
    <t>T var</t>
  </si>
  <si>
    <t>L-CO2 var</t>
  </si>
  <si>
    <t>L-H2O var</t>
  </si>
  <si>
    <t>Ave w'H'</t>
  </si>
  <si>
    <t>L-w'C'</t>
  </si>
  <si>
    <t>L-w'E'</t>
  </si>
  <si>
    <t># Samples</t>
  </si>
  <si>
    <t>(n=18000)</t>
  </si>
  <si>
    <t>(volts)</t>
  </si>
  <si>
    <t>(C)</t>
  </si>
  <si>
    <t>(Ave u'w')</t>
  </si>
  <si>
    <t>(m s-1)</t>
  </si>
  <si>
    <t>(Deg)</t>
  </si>
  <si>
    <t>(AST)</t>
  </si>
  <si>
    <t>Array ID</t>
  </si>
  <si>
    <t>Year</t>
  </si>
  <si>
    <t>Panel T</t>
  </si>
  <si>
    <t>PAR</t>
  </si>
  <si>
    <t>Rnet Raw</t>
  </si>
  <si>
    <t>Rnet NWC</t>
  </si>
  <si>
    <t>Rnet WC</t>
  </si>
  <si>
    <t>G1</t>
  </si>
  <si>
    <t>G2</t>
  </si>
  <si>
    <t>G3</t>
  </si>
  <si>
    <t>G4</t>
  </si>
  <si>
    <t>Air_T</t>
  </si>
  <si>
    <t>RH</t>
  </si>
  <si>
    <t>ST_1 (  0)</t>
  </si>
  <si>
    <t>ST_1 (- 5)</t>
  </si>
  <si>
    <t>ST_1 (-10)</t>
  </si>
  <si>
    <t>ST_2 (  0)</t>
  </si>
  <si>
    <t>ST_2 (- 5)</t>
  </si>
  <si>
    <t>ST_2 (-10)</t>
  </si>
  <si>
    <t>Battery_V</t>
  </si>
  <si>
    <t>(oC)</t>
  </si>
  <si>
    <t>(%)</t>
  </si>
  <si>
    <t>(W m-2)</t>
  </si>
  <si>
    <t>(microE m-2 s-1)</t>
  </si>
  <si>
    <t>AVE_G</t>
  </si>
  <si>
    <t>AVE_ST (0)</t>
  </si>
  <si>
    <t>AVE_ST (-5)</t>
  </si>
  <si>
    <t>AVE_ST(-10)</t>
  </si>
  <si>
    <t>Min</t>
  </si>
  <si>
    <t>Max</t>
  </si>
  <si>
    <t>Average</t>
  </si>
  <si>
    <t>(Dec T)</t>
  </si>
  <si>
    <t>(Min)</t>
  </si>
  <si>
    <t>u*</t>
  </si>
  <si>
    <t>CO2</t>
  </si>
  <si>
    <t>H2O</t>
  </si>
  <si>
    <r>
      <t>r</t>
    </r>
    <r>
      <rPr>
        <sz val="10"/>
        <rFont val="Arial"/>
        <family val="2"/>
      </rPr>
      <t>a</t>
    </r>
  </si>
  <si>
    <t>(mg m-3)</t>
  </si>
  <si>
    <t>H</t>
  </si>
  <si>
    <t>Corr w'H'</t>
  </si>
  <si>
    <t>Corr H</t>
  </si>
  <si>
    <t>Raw w'C'</t>
  </si>
  <si>
    <t>Raw w'E'</t>
  </si>
  <si>
    <t>WPL w'C'</t>
  </si>
  <si>
    <t>3-Bar Flux</t>
  </si>
  <si>
    <t>WPL w'E'</t>
  </si>
  <si>
    <t>Le</t>
  </si>
  <si>
    <t>ET</t>
  </si>
  <si>
    <t>Le+H</t>
  </si>
  <si>
    <t>Rn-G</t>
  </si>
  <si>
    <t>Ave G</t>
  </si>
  <si>
    <t>Ave Soil T (0 cm)</t>
  </si>
  <si>
    <t>ET Int.</t>
  </si>
  <si>
    <t>(mm d-1)</t>
  </si>
  <si>
    <t>(mmol m-2 s-1)</t>
  </si>
  <si>
    <t>(mg m-2 s-1)</t>
  </si>
  <si>
    <t>Flux Int.</t>
  </si>
  <si>
    <t>(gC m-2 d-1)</t>
  </si>
  <si>
    <t>(gC m-2 hr-1)</t>
  </si>
  <si>
    <r>
      <t>(</t>
    </r>
    <r>
      <rPr>
        <sz val="10"/>
        <rFont val="Symbol"/>
        <family val="1"/>
      </rPr>
      <t>m</t>
    </r>
    <r>
      <rPr>
        <sz val="10"/>
        <rFont val="Arial"/>
        <family val="2"/>
      </rPr>
      <t>mol m-2 s-1)</t>
    </r>
  </si>
  <si>
    <t>tau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</si>
</sst>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</numFmts>
  <fonts count="4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51"/>
  <sheetViews>
    <sheetView tabSelected="1" workbookViewId="0" topLeftCell="A1">
      <selection activeCell="A1" sqref="A1"/>
    </sheetView>
  </sheetViews>
  <sheetFormatPr defaultColWidth="9.140625" defaultRowHeight="12.75"/>
  <cols>
    <col min="1" max="2" width="5.8515625" style="2" bestFit="1" customWidth="1"/>
    <col min="3" max="3" width="7.140625" style="2" bestFit="1" customWidth="1"/>
    <col min="4" max="4" width="5.28125" style="2" bestFit="1" customWidth="1"/>
    <col min="5" max="5" width="5.8515625" style="2" bestFit="1" customWidth="1"/>
    <col min="6" max="6" width="7.00390625" style="2" bestFit="1" customWidth="1"/>
    <col min="7" max="7" width="10.7109375" style="5" bestFit="1" customWidth="1"/>
    <col min="8" max="8" width="8.7109375" style="5" bestFit="1" customWidth="1"/>
    <col min="9" max="9" width="7.28125" style="5" bestFit="1" customWidth="1"/>
    <col min="10" max="11" width="6.57421875" style="5" bestFit="1" customWidth="1"/>
    <col min="12" max="12" width="9.28125" style="5" bestFit="1" customWidth="1"/>
    <col min="13" max="13" width="8.7109375" style="5" bestFit="1" customWidth="1"/>
    <col min="14" max="14" width="11.57421875" style="5" bestFit="1" customWidth="1"/>
    <col min="15" max="18" width="8.7109375" style="5" bestFit="1" customWidth="1"/>
    <col min="19" max="20" width="9.421875" style="7" bestFit="1" customWidth="1"/>
    <col min="21" max="23" width="9.28125" style="7" bestFit="1" customWidth="1"/>
    <col min="24" max="24" width="11.57421875" style="7" bestFit="1" customWidth="1"/>
    <col min="25" max="27" width="12.8515625" style="7" bestFit="1" customWidth="1"/>
    <col min="28" max="29" width="11.8515625" style="7" bestFit="1" customWidth="1"/>
    <col min="30" max="30" width="12.8515625" style="7" bestFit="1" customWidth="1"/>
    <col min="31" max="31" width="13.421875" style="7" bestFit="1" customWidth="1"/>
    <col min="32" max="33" width="12.8515625" style="7" bestFit="1" customWidth="1"/>
    <col min="34" max="34" width="11.8515625" style="7" bestFit="1" customWidth="1"/>
    <col min="35" max="35" width="18.7109375" style="7" bestFit="1" customWidth="1"/>
    <col min="36" max="36" width="12.8515625" style="7" bestFit="1" customWidth="1"/>
    <col min="37" max="37" width="14.00390625" style="7" bestFit="1" customWidth="1"/>
    <col min="38" max="38" width="12.8515625" style="7" bestFit="1" customWidth="1"/>
    <col min="39" max="39" width="13.421875" style="7" bestFit="1" customWidth="1"/>
    <col min="40" max="40" width="12.8515625" style="7" bestFit="1" customWidth="1"/>
    <col min="41" max="41" width="18.7109375" style="7" bestFit="1" customWidth="1"/>
    <col min="42" max="42" width="12.8515625" style="7" bestFit="1" customWidth="1"/>
    <col min="43" max="43" width="10.140625" style="9" bestFit="1" customWidth="1"/>
    <col min="44" max="45" width="8.7109375" style="9" bestFit="1" customWidth="1"/>
    <col min="46" max="46" width="15.421875" style="9" bestFit="1" customWidth="1"/>
    <col min="47" max="47" width="9.140625" style="10" customWidth="1"/>
    <col min="48" max="16384" width="9.140625" style="2" customWidth="1"/>
  </cols>
  <sheetData>
    <row r="1" spans="1:46" ht="12.75">
      <c r="A1" s="2" t="s">
        <v>0</v>
      </c>
      <c r="B1" s="2" t="s">
        <v>1</v>
      </c>
      <c r="C1" s="2" t="s">
        <v>1</v>
      </c>
      <c r="D1" s="2" t="s">
        <v>1</v>
      </c>
      <c r="E1" s="2" t="s">
        <v>2</v>
      </c>
      <c r="F1" s="2" t="s">
        <v>3</v>
      </c>
      <c r="G1" s="3" t="s">
        <v>4</v>
      </c>
      <c r="H1" s="4" t="s">
        <v>58</v>
      </c>
      <c r="I1" s="5" t="s">
        <v>5</v>
      </c>
      <c r="J1" s="5" t="s">
        <v>6</v>
      </c>
      <c r="K1" s="5" t="s">
        <v>7</v>
      </c>
      <c r="L1" s="5" t="s">
        <v>59</v>
      </c>
      <c r="M1" s="5" t="s">
        <v>60</v>
      </c>
      <c r="N1" s="3" t="s">
        <v>61</v>
      </c>
      <c r="O1" s="5" t="s">
        <v>8</v>
      </c>
      <c r="P1" s="5" t="s">
        <v>9</v>
      </c>
      <c r="Q1" s="5" t="s">
        <v>10</v>
      </c>
      <c r="R1" s="5" t="s">
        <v>11</v>
      </c>
      <c r="S1" s="7" t="s">
        <v>12</v>
      </c>
      <c r="T1" s="7" t="s">
        <v>13</v>
      </c>
      <c r="U1" s="7" t="s">
        <v>14</v>
      </c>
      <c r="V1" s="7" t="s">
        <v>15</v>
      </c>
      <c r="W1" s="7" t="s">
        <v>16</v>
      </c>
      <c r="X1" s="7" t="s">
        <v>17</v>
      </c>
      <c r="Y1" s="7" t="s">
        <v>63</v>
      </c>
      <c r="Z1" s="7" t="s">
        <v>64</v>
      </c>
      <c r="AA1" s="7" t="s">
        <v>65</v>
      </c>
      <c r="AB1" s="7" t="s">
        <v>66</v>
      </c>
      <c r="AC1" s="7" t="s">
        <v>67</v>
      </c>
      <c r="AD1" s="7" t="s">
        <v>68</v>
      </c>
      <c r="AE1" s="7" t="s">
        <v>68</v>
      </c>
      <c r="AF1" s="7" t="s">
        <v>68</v>
      </c>
      <c r="AG1" s="7" t="s">
        <v>68</v>
      </c>
      <c r="AH1" s="7" t="s">
        <v>69</v>
      </c>
      <c r="AJ1" s="7" t="s">
        <v>70</v>
      </c>
      <c r="AK1" s="7" t="s">
        <v>70</v>
      </c>
      <c r="AL1" s="7" t="s">
        <v>71</v>
      </c>
      <c r="AM1" s="7" t="s">
        <v>70</v>
      </c>
      <c r="AN1" s="7" t="s">
        <v>72</v>
      </c>
      <c r="AP1" s="7" t="s">
        <v>73</v>
      </c>
      <c r="AQ1" s="9" t="s">
        <v>74</v>
      </c>
      <c r="AR1" s="9" t="s">
        <v>31</v>
      </c>
      <c r="AS1" s="9" t="s">
        <v>75</v>
      </c>
      <c r="AT1" s="9" t="s">
        <v>76</v>
      </c>
    </row>
    <row r="2" spans="2:46" ht="12.75">
      <c r="B2" s="2" t="s">
        <v>24</v>
      </c>
      <c r="C2" s="2" t="s">
        <v>56</v>
      </c>
      <c r="D2" s="2" t="s">
        <v>57</v>
      </c>
      <c r="E2" s="2" t="s">
        <v>23</v>
      </c>
      <c r="F2" s="2" t="s">
        <v>22</v>
      </c>
      <c r="G2" s="5" t="s">
        <v>21</v>
      </c>
      <c r="H2" s="5" t="s">
        <v>22</v>
      </c>
      <c r="I2" s="5" t="s">
        <v>20</v>
      </c>
      <c r="J2" s="5" t="s">
        <v>19</v>
      </c>
      <c r="K2" s="5" t="s">
        <v>19</v>
      </c>
      <c r="L2" s="5" t="s">
        <v>62</v>
      </c>
      <c r="M2" s="5" t="s">
        <v>62</v>
      </c>
      <c r="N2" s="5" t="s">
        <v>62</v>
      </c>
      <c r="X2" s="7" t="s">
        <v>18</v>
      </c>
      <c r="Y2" s="7" t="s">
        <v>47</v>
      </c>
      <c r="AA2" s="7" t="s">
        <v>47</v>
      </c>
      <c r="AB2" s="7" t="s">
        <v>80</v>
      </c>
      <c r="AC2" s="7" t="s">
        <v>80</v>
      </c>
      <c r="AD2" s="7" t="s">
        <v>80</v>
      </c>
      <c r="AE2" s="7" t="s">
        <v>84</v>
      </c>
      <c r="AF2" s="7" t="s">
        <v>83</v>
      </c>
      <c r="AG2" s="7" t="s">
        <v>82</v>
      </c>
      <c r="AH2" s="7" t="s">
        <v>82</v>
      </c>
      <c r="AI2" s="7" t="s">
        <v>81</v>
      </c>
      <c r="AJ2" s="7" t="s">
        <v>80</v>
      </c>
      <c r="AK2" s="7" t="s">
        <v>79</v>
      </c>
      <c r="AL2" s="7" t="s">
        <v>47</v>
      </c>
      <c r="AM2" s="7" t="s">
        <v>22</v>
      </c>
      <c r="AN2" s="7" t="s">
        <v>78</v>
      </c>
      <c r="AO2" s="7" t="s">
        <v>77</v>
      </c>
      <c r="AP2" s="7" t="s">
        <v>47</v>
      </c>
      <c r="AQ2" s="9" t="s">
        <v>47</v>
      </c>
      <c r="AR2" s="9" t="s">
        <v>47</v>
      </c>
      <c r="AS2" s="9" t="s">
        <v>47</v>
      </c>
      <c r="AT2" s="9" t="s">
        <v>45</v>
      </c>
    </row>
    <row r="3" spans="1:47" ht="12.75">
      <c r="A3" s="2">
        <v>219</v>
      </c>
      <c r="B3" s="2">
        <v>0</v>
      </c>
      <c r="C3" s="2">
        <v>0</v>
      </c>
      <c r="D3" s="2">
        <v>0</v>
      </c>
      <c r="G3" s="6"/>
      <c r="AQ3" s="9">
        <v>-7.52125</v>
      </c>
      <c r="AR3" s="9">
        <v>-4.217</v>
      </c>
      <c r="AS3" s="9">
        <v>3.3042499999999997</v>
      </c>
      <c r="AT3" s="9">
        <v>6.058</v>
      </c>
      <c r="AU3" s="10" t="s">
        <v>85</v>
      </c>
    </row>
    <row r="4" spans="1:47" ht="12.75">
      <c r="A4" s="2">
        <v>219</v>
      </c>
      <c r="B4" s="2">
        <v>30</v>
      </c>
      <c r="C4" s="2">
        <v>0.5</v>
      </c>
      <c r="D4" s="2">
        <v>30</v>
      </c>
      <c r="G4" s="6"/>
      <c r="AQ4" s="9">
        <v>-5.162000000000001</v>
      </c>
      <c r="AR4" s="9">
        <v>-2.129</v>
      </c>
      <c r="AS4" s="9">
        <v>3.0330000000000004</v>
      </c>
      <c r="AT4" s="9">
        <v>5.9125</v>
      </c>
      <c r="AU4" s="10" t="s">
        <v>85</v>
      </c>
    </row>
    <row r="5" spans="1:47" ht="12.75">
      <c r="A5" s="2">
        <v>219</v>
      </c>
      <c r="B5" s="2">
        <v>100</v>
      </c>
      <c r="C5" s="2">
        <v>1</v>
      </c>
      <c r="D5" s="2">
        <v>60</v>
      </c>
      <c r="G5" s="6"/>
      <c r="AQ5" s="9">
        <v>-15.89725</v>
      </c>
      <c r="AR5" s="9">
        <v>-12.89</v>
      </c>
      <c r="AS5" s="9">
        <v>3.00725</v>
      </c>
      <c r="AT5" s="9">
        <v>5.688000000000001</v>
      </c>
      <c r="AU5" s="10" t="s">
        <v>85</v>
      </c>
    </row>
    <row r="6" spans="1:47" ht="12.75">
      <c r="A6" s="2">
        <v>219</v>
      </c>
      <c r="B6" s="2">
        <v>130</v>
      </c>
      <c r="C6" s="2">
        <v>1.5</v>
      </c>
      <c r="D6" s="2">
        <v>90</v>
      </c>
      <c r="G6" s="6"/>
      <c r="AQ6" s="9">
        <v>-30.70825</v>
      </c>
      <c r="AR6" s="9">
        <v>-29.79</v>
      </c>
      <c r="AS6" s="9">
        <v>0.9182500000000002</v>
      </c>
      <c r="AT6" s="9">
        <v>3.9995000000000003</v>
      </c>
      <c r="AU6" s="10" t="s">
        <v>85</v>
      </c>
    </row>
    <row r="7" spans="1:47" ht="12.75">
      <c r="A7" s="2">
        <v>219</v>
      </c>
      <c r="B7" s="2">
        <v>200</v>
      </c>
      <c r="C7" s="2">
        <v>2</v>
      </c>
      <c r="D7" s="2">
        <v>120</v>
      </c>
      <c r="G7" s="6"/>
      <c r="AQ7" s="9">
        <v>-24.383499999999998</v>
      </c>
      <c r="AR7" s="9">
        <v>-27.22</v>
      </c>
      <c r="AS7" s="9">
        <v>-2.8365</v>
      </c>
      <c r="AT7" s="9">
        <v>2.9480000000000004</v>
      </c>
      <c r="AU7" s="10" t="s">
        <v>85</v>
      </c>
    </row>
    <row r="8" spans="1:46" ht="12.75">
      <c r="A8" s="2">
        <v>219</v>
      </c>
      <c r="B8" s="2">
        <v>230</v>
      </c>
      <c r="C8" s="2">
        <v>2.5</v>
      </c>
      <c r="D8" s="2">
        <v>150</v>
      </c>
      <c r="E8" s="2">
        <v>335</v>
      </c>
      <c r="F8" s="2">
        <v>1.48</v>
      </c>
      <c r="G8" s="5">
        <v>-0.000493</v>
      </c>
      <c r="H8" s="5">
        <v>0.022203603311174516</v>
      </c>
      <c r="I8" s="5">
        <v>12.054</v>
      </c>
      <c r="J8" s="5">
        <v>1.254</v>
      </c>
      <c r="K8" s="5">
        <v>1.277</v>
      </c>
      <c r="L8" s="5">
        <v>682.4928</v>
      </c>
      <c r="M8" s="5">
        <v>6358.32</v>
      </c>
      <c r="N8" s="5">
        <v>1364985.6</v>
      </c>
      <c r="O8" s="5">
        <v>0.107</v>
      </c>
      <c r="P8" s="5">
        <v>0.0802</v>
      </c>
      <c r="Q8" s="5">
        <v>0.00655</v>
      </c>
      <c r="R8" s="5">
        <v>0.21</v>
      </c>
      <c r="S8" s="7">
        <v>0.00392</v>
      </c>
      <c r="T8" s="7">
        <v>0.00266</v>
      </c>
      <c r="U8" s="7">
        <v>-0.00433</v>
      </c>
      <c r="V8" s="7">
        <v>0.000648</v>
      </c>
      <c r="W8" s="7">
        <v>-0.000594</v>
      </c>
      <c r="X8" s="7">
        <v>18000</v>
      </c>
      <c r="Y8" s="7">
        <v>-6.025744740263999</v>
      </c>
      <c r="Z8" s="7">
        <v>-0.00412420489502776</v>
      </c>
      <c r="AA8" s="7">
        <v>-5.739354723783963</v>
      </c>
      <c r="AB8" s="7">
        <v>0.0798336</v>
      </c>
      <c r="AC8" s="7">
        <v>-1.28304</v>
      </c>
      <c r="AD8" s="7">
        <v>0.06905229867063534</v>
      </c>
      <c r="AE8" s="7">
        <v>1.567487179823422</v>
      </c>
      <c r="AF8" s="7">
        <v>0.0678093572945639</v>
      </c>
      <c r="AG8" s="7">
        <v>1.6274245750695338</v>
      </c>
      <c r="AH8" s="7">
        <v>1.2424273326712254</v>
      </c>
      <c r="AI8" s="7">
        <v>24.411368626043007</v>
      </c>
      <c r="AJ8" s="7">
        <v>-1.38990277811774</v>
      </c>
      <c r="AK8" s="7">
        <v>-0.0764446527964757</v>
      </c>
      <c r="AL8" s="7">
        <v>-3.4345476138845155</v>
      </c>
      <c r="AM8" s="7">
        <v>-1.38990277811774E-09</v>
      </c>
      <c r="AN8" s="7">
        <v>-0.12008760002937274</v>
      </c>
      <c r="AO8" s="7">
        <v>-1.8013140004405912</v>
      </c>
      <c r="AP8" s="7">
        <v>-9.173902337668478</v>
      </c>
      <c r="AQ8" s="9">
        <v>-3.9079999999999995</v>
      </c>
      <c r="AR8" s="9">
        <v>-8.52</v>
      </c>
      <c r="AS8" s="9">
        <v>-4.612</v>
      </c>
      <c r="AT8" s="9">
        <v>3.1005000000000003</v>
      </c>
    </row>
    <row r="9" spans="1:47" ht="12.75">
      <c r="A9" s="2">
        <v>219</v>
      </c>
      <c r="B9" s="2">
        <v>300</v>
      </c>
      <c r="C9" s="2">
        <v>3</v>
      </c>
      <c r="D9" s="2">
        <v>180</v>
      </c>
      <c r="G9" s="6"/>
      <c r="AQ9" s="9">
        <v>-1.3992499999999994</v>
      </c>
      <c r="AR9" s="9">
        <v>-4.818</v>
      </c>
      <c r="AS9" s="9">
        <v>-3.41875</v>
      </c>
      <c r="AT9" s="9">
        <v>3.7809999999999997</v>
      </c>
      <c r="AU9" s="10" t="s">
        <v>85</v>
      </c>
    </row>
    <row r="10" spans="1:46" ht="12.75">
      <c r="A10" s="2">
        <v>219</v>
      </c>
      <c r="B10" s="2">
        <v>330</v>
      </c>
      <c r="C10" s="2">
        <v>3.5</v>
      </c>
      <c r="D10" s="2">
        <v>210</v>
      </c>
      <c r="E10" s="2">
        <v>328</v>
      </c>
      <c r="F10" s="2">
        <v>1.66</v>
      </c>
      <c r="G10" s="5">
        <v>-0.000649</v>
      </c>
      <c r="H10" s="5">
        <v>0.025475478405713993</v>
      </c>
      <c r="I10" s="5">
        <v>12.508</v>
      </c>
      <c r="J10" s="5">
        <v>1.243</v>
      </c>
      <c r="K10" s="5">
        <v>1.325</v>
      </c>
      <c r="L10" s="5">
        <v>681.1376</v>
      </c>
      <c r="M10" s="5">
        <v>6462</v>
      </c>
      <c r="N10" s="5">
        <v>1362275.2</v>
      </c>
      <c r="O10" s="5">
        <v>0.0222</v>
      </c>
      <c r="P10" s="5">
        <v>0.0478</v>
      </c>
      <c r="Q10" s="5">
        <v>0.00319</v>
      </c>
      <c r="R10" s="5">
        <v>0.116</v>
      </c>
      <c r="S10" s="7">
        <v>0.00235</v>
      </c>
      <c r="T10" s="7">
        <v>0.00195</v>
      </c>
      <c r="U10" s="7">
        <v>-0.00352</v>
      </c>
      <c r="V10" s="7">
        <v>0.000365</v>
      </c>
      <c r="W10" s="7">
        <v>-0.000325</v>
      </c>
      <c r="X10" s="7">
        <v>17999</v>
      </c>
      <c r="Y10" s="7">
        <v>-4.8905154496</v>
      </c>
      <c r="Z10" s="7">
        <v>-0.003399909362964231</v>
      </c>
      <c r="AA10" s="7">
        <v>-4.72366740534553</v>
      </c>
      <c r="AB10" s="7">
        <v>0.044967999999999994</v>
      </c>
      <c r="AC10" s="7">
        <v>-0.7019999999999998</v>
      </c>
      <c r="AD10" s="7">
        <v>0.03638111380995067</v>
      </c>
      <c r="AE10" s="7">
        <v>0.8258512834858801</v>
      </c>
      <c r="AF10" s="7">
        <v>0.035726253761371556</v>
      </c>
      <c r="AG10" s="7">
        <v>0.8574300902729173</v>
      </c>
      <c r="AH10" s="7">
        <v>0.9546396893963374</v>
      </c>
      <c r="AI10" s="7">
        <v>28.63919068189012</v>
      </c>
      <c r="AJ10" s="7">
        <v>-0.7875866633300836</v>
      </c>
      <c r="AK10" s="7">
        <v>-0.0433172664831546</v>
      </c>
      <c r="AL10" s="7">
        <v>-1.9453239367613704</v>
      </c>
      <c r="AM10" s="7">
        <v>-7.875866633300836E-10</v>
      </c>
      <c r="AN10" s="7">
        <v>-0.06804748771171923</v>
      </c>
      <c r="AO10" s="7">
        <v>-1.5841120312265726</v>
      </c>
      <c r="AP10" s="7">
        <v>-6.668991342106901</v>
      </c>
      <c r="AQ10" s="9">
        <v>-21.08075</v>
      </c>
      <c r="AR10" s="9">
        <v>-23.58</v>
      </c>
      <c r="AS10" s="9">
        <v>-2.49925</v>
      </c>
      <c r="AT10" s="9">
        <v>3.526</v>
      </c>
    </row>
    <row r="11" spans="1:46" ht="12.75">
      <c r="A11" s="2">
        <v>219</v>
      </c>
      <c r="B11" s="2">
        <v>400</v>
      </c>
      <c r="C11" s="2">
        <v>4</v>
      </c>
      <c r="D11" s="2">
        <v>240</v>
      </c>
      <c r="E11" s="2">
        <v>326</v>
      </c>
      <c r="F11" s="2">
        <v>1.41</v>
      </c>
      <c r="G11" s="5">
        <v>-0.00056</v>
      </c>
      <c r="H11" s="5">
        <v>0.023664319132398463</v>
      </c>
      <c r="I11" s="5">
        <v>12.557</v>
      </c>
      <c r="J11" s="5">
        <v>1.227</v>
      </c>
      <c r="K11" s="5">
        <v>1.428</v>
      </c>
      <c r="L11" s="5">
        <v>679.1664000000001</v>
      </c>
      <c r="M11" s="5">
        <v>6684.48</v>
      </c>
      <c r="N11" s="5">
        <v>1358332.8</v>
      </c>
      <c r="O11" s="5">
        <v>0.055</v>
      </c>
      <c r="P11" s="5">
        <v>0.171</v>
      </c>
      <c r="Q11" s="5">
        <v>0.0038</v>
      </c>
      <c r="R11" s="5">
        <v>0.387</v>
      </c>
      <c r="S11" s="7">
        <v>0.0108</v>
      </c>
      <c r="T11" s="7">
        <v>0.00549</v>
      </c>
      <c r="U11" s="7">
        <v>-0.00154</v>
      </c>
      <c r="V11" s="7">
        <v>0.000393</v>
      </c>
      <c r="W11" s="7">
        <v>-0.000183</v>
      </c>
      <c r="X11" s="7">
        <v>18000</v>
      </c>
      <c r="Y11" s="7">
        <v>-2.134964787648</v>
      </c>
      <c r="Z11" s="7">
        <v>-0.0014727355816851915</v>
      </c>
      <c r="AA11" s="7">
        <v>-2.041713382087129</v>
      </c>
      <c r="AB11" s="7">
        <v>0.048417600000000005</v>
      </c>
      <c r="AC11" s="7">
        <v>-0.39528</v>
      </c>
      <c r="AD11" s="7">
        <v>0.04463040090460614</v>
      </c>
      <c r="AE11" s="7">
        <v>1.0131101005345593</v>
      </c>
      <c r="AF11" s="7">
        <v>0.04382705368832323</v>
      </c>
      <c r="AG11" s="7">
        <v>1.0518492885197575</v>
      </c>
      <c r="AH11" s="7">
        <v>1.0518492885197575</v>
      </c>
      <c r="AI11" s="7">
        <v>15.777739327796361</v>
      </c>
      <c r="AJ11" s="7">
        <v>-0.4347220027398028</v>
      </c>
      <c r="AK11" s="7">
        <v>-0.023909710150689156</v>
      </c>
      <c r="AL11" s="7">
        <v>-1.0737038767973381</v>
      </c>
      <c r="AM11" s="7">
        <v>-4.347220027398028E-10</v>
      </c>
      <c r="AN11" s="7">
        <v>-0.03755998103671896</v>
      </c>
      <c r="AO11" s="7">
        <v>-0.5633997155507844</v>
      </c>
      <c r="AP11" s="7">
        <v>-3.1154172588844675</v>
      </c>
      <c r="AQ11" s="9">
        <v>-2.2359999999999998</v>
      </c>
      <c r="AR11" s="9">
        <v>-5.55</v>
      </c>
      <c r="AS11" s="9">
        <v>-3.314</v>
      </c>
      <c r="AT11" s="9">
        <v>3.265</v>
      </c>
    </row>
    <row r="12" spans="1:47" ht="12.75">
      <c r="A12" s="2">
        <v>219</v>
      </c>
      <c r="B12" s="2">
        <v>430</v>
      </c>
      <c r="C12" s="2">
        <v>4.5</v>
      </c>
      <c r="D12" s="2">
        <v>270</v>
      </c>
      <c r="G12" s="6"/>
      <c r="AQ12" s="9">
        <v>-5.62725</v>
      </c>
      <c r="AR12" s="9">
        <v>-7.96</v>
      </c>
      <c r="AS12" s="9">
        <v>-2.33275</v>
      </c>
      <c r="AT12" s="9">
        <v>3.7110000000000003</v>
      </c>
      <c r="AU12" s="10" t="s">
        <v>85</v>
      </c>
    </row>
    <row r="13" spans="1:47" ht="12.75">
      <c r="A13" s="2">
        <v>219</v>
      </c>
      <c r="B13" s="2">
        <v>500</v>
      </c>
      <c r="C13" s="2">
        <v>5</v>
      </c>
      <c r="D13" s="2">
        <v>300</v>
      </c>
      <c r="G13" s="6"/>
      <c r="AQ13" s="9">
        <v>-0.9569999999999999</v>
      </c>
      <c r="AR13" s="9">
        <v>-2.36</v>
      </c>
      <c r="AS13" s="9">
        <v>-1.403</v>
      </c>
      <c r="AT13" s="9">
        <v>3.8564999999999996</v>
      </c>
      <c r="AU13" s="10" t="s">
        <v>85</v>
      </c>
    </row>
    <row r="14" spans="1:46" ht="12.75">
      <c r="A14" s="2">
        <v>219</v>
      </c>
      <c r="B14" s="2">
        <v>530</v>
      </c>
      <c r="C14" s="2">
        <v>5.5</v>
      </c>
      <c r="D14" s="2">
        <v>330</v>
      </c>
      <c r="E14" s="2">
        <v>315</v>
      </c>
      <c r="F14" s="2">
        <v>1.08</v>
      </c>
      <c r="G14" s="5">
        <v>-3.01E-05</v>
      </c>
      <c r="H14" s="5">
        <v>0.005486346689738081</v>
      </c>
      <c r="I14" s="5">
        <v>12.271</v>
      </c>
      <c r="J14" s="5">
        <v>1.449</v>
      </c>
      <c r="K14" s="5">
        <v>1.387</v>
      </c>
      <c r="L14" s="5">
        <v>706.5168000000001</v>
      </c>
      <c r="M14" s="5">
        <v>6595.92</v>
      </c>
      <c r="N14" s="5">
        <v>1413033.6</v>
      </c>
      <c r="O14" s="5">
        <v>0.0807</v>
      </c>
      <c r="P14" s="5">
        <v>0.0778</v>
      </c>
      <c r="Q14" s="5">
        <v>0.00389</v>
      </c>
      <c r="R14" s="5">
        <v>0.222</v>
      </c>
      <c r="S14" s="7">
        <v>0.0532</v>
      </c>
      <c r="T14" s="7">
        <v>0.00604</v>
      </c>
      <c r="U14" s="7">
        <v>-0.00266</v>
      </c>
      <c r="V14" s="7">
        <v>-0.000341</v>
      </c>
      <c r="W14" s="7">
        <v>-0.000731</v>
      </c>
      <c r="X14" s="7">
        <v>17999</v>
      </c>
      <c r="Y14" s="7">
        <v>-3.8321835427680004</v>
      </c>
      <c r="Z14" s="7">
        <v>-0.0024192493263842383</v>
      </c>
      <c r="AA14" s="7">
        <v>-3.4853411482790406</v>
      </c>
      <c r="AB14" s="7">
        <v>-0.0420112</v>
      </c>
      <c r="AC14" s="7">
        <v>-1.57896</v>
      </c>
      <c r="AD14" s="7">
        <v>-0.04920754837274719</v>
      </c>
      <c r="AE14" s="7">
        <v>-1.1170113480613613</v>
      </c>
      <c r="AF14" s="7">
        <v>-0.04832181250203774</v>
      </c>
      <c r="AG14" s="7">
        <v>-1.159723500048906</v>
      </c>
      <c r="AH14" s="7">
        <v>-1.0218108190811392</v>
      </c>
      <c r="AI14" s="7">
        <v>-17.39585250073359</v>
      </c>
      <c r="AJ14" s="7">
        <v>-1.652742032094072</v>
      </c>
      <c r="AK14" s="7">
        <v>-0.09090081176517396</v>
      </c>
      <c r="AL14" s="7">
        <v>-4.083181166293197</v>
      </c>
      <c r="AM14" s="7">
        <v>-1.652742032094072E-09</v>
      </c>
      <c r="AN14" s="7">
        <v>-0.14279691157292781</v>
      </c>
      <c r="AO14" s="7">
        <v>-2.141953673593917</v>
      </c>
      <c r="AP14" s="7">
        <v>-7.568522314572237</v>
      </c>
      <c r="AQ14" s="9">
        <v>-1.02325</v>
      </c>
      <c r="AR14" s="9">
        <v>-1.593</v>
      </c>
      <c r="AS14" s="9">
        <v>-0.56975</v>
      </c>
      <c r="AT14" s="9">
        <v>3.9685</v>
      </c>
    </row>
    <row r="15" spans="1:47" ht="12.75">
      <c r="A15" s="2">
        <v>219</v>
      </c>
      <c r="B15" s="2">
        <v>600</v>
      </c>
      <c r="C15" s="2">
        <v>6</v>
      </c>
      <c r="D15" s="2">
        <v>360</v>
      </c>
      <c r="G15" s="6"/>
      <c r="AQ15" s="9">
        <v>-10.935</v>
      </c>
      <c r="AR15" s="9">
        <v>-10.82</v>
      </c>
      <c r="AS15" s="9">
        <v>0.115</v>
      </c>
      <c r="AT15" s="9">
        <v>3.944</v>
      </c>
      <c r="AU15" s="10" t="s">
        <v>85</v>
      </c>
    </row>
    <row r="16" spans="1:46" ht="12.75">
      <c r="A16" s="2">
        <v>219</v>
      </c>
      <c r="B16" s="2">
        <v>630</v>
      </c>
      <c r="C16" s="2">
        <v>6.5</v>
      </c>
      <c r="D16" s="2">
        <v>390</v>
      </c>
      <c r="E16" s="2">
        <v>1</v>
      </c>
      <c r="F16" s="2">
        <v>0.73</v>
      </c>
      <c r="G16" s="5">
        <v>-0.000157</v>
      </c>
      <c r="H16" s="5">
        <v>0.012529964086141668</v>
      </c>
      <c r="I16" s="5">
        <v>12.274</v>
      </c>
      <c r="J16" s="5">
        <v>1.155</v>
      </c>
      <c r="K16" s="5">
        <v>1.276</v>
      </c>
      <c r="L16" s="5">
        <v>670.296</v>
      </c>
      <c r="M16" s="5">
        <v>6356.16</v>
      </c>
      <c r="N16" s="5">
        <v>1340592</v>
      </c>
      <c r="O16" s="5">
        <v>0.0331</v>
      </c>
      <c r="P16" s="5">
        <v>0.132</v>
      </c>
      <c r="Q16" s="5">
        <v>0.00344</v>
      </c>
      <c r="R16" s="5">
        <v>0.311</v>
      </c>
      <c r="S16" s="7">
        <v>0.0496</v>
      </c>
      <c r="T16" s="7">
        <v>0.0453</v>
      </c>
      <c r="U16" s="7">
        <v>-0.00103</v>
      </c>
      <c r="V16" s="7">
        <v>-0.000284</v>
      </c>
      <c r="W16" s="7">
        <v>-0.000132</v>
      </c>
      <c r="X16" s="7">
        <v>17999</v>
      </c>
      <c r="Y16" s="7">
        <v>-1.4082410397120002</v>
      </c>
      <c r="Z16" s="7">
        <v>-0.0009842451313914037</v>
      </c>
      <c r="AA16" s="7">
        <v>-1.3456838710311696</v>
      </c>
      <c r="AB16" s="7">
        <v>-0.0349888</v>
      </c>
      <c r="AC16" s="7">
        <v>-0.28512</v>
      </c>
      <c r="AD16" s="7">
        <v>-0.03750416404079144</v>
      </c>
      <c r="AE16" s="7">
        <v>-0.8513445237259657</v>
      </c>
      <c r="AF16" s="7">
        <v>-0.036829089088057196</v>
      </c>
      <c r="AG16" s="7">
        <v>-0.8838981381133727</v>
      </c>
      <c r="AH16" s="7">
        <v>-0.7587168092447852</v>
      </c>
      <c r="AI16" s="7">
        <v>-13.25847207170059</v>
      </c>
      <c r="AJ16" s="7">
        <v>-0.31040508722039456</v>
      </c>
      <c r="AK16" s="7">
        <v>-0.0170722797971217</v>
      </c>
      <c r="AL16" s="7">
        <v>-0.7668689291536829</v>
      </c>
      <c r="AM16" s="7">
        <v>-3.1040508722039455E-10</v>
      </c>
      <c r="AN16" s="7">
        <v>-0.02681899953584209</v>
      </c>
      <c r="AO16" s="7">
        <v>-0.4022849930376313</v>
      </c>
      <c r="AP16" s="7">
        <v>-2.1125528001848526</v>
      </c>
      <c r="AQ16" s="9">
        <v>4.05825</v>
      </c>
      <c r="AR16" s="9">
        <v>3.174</v>
      </c>
      <c r="AS16" s="9">
        <v>-0.88425</v>
      </c>
      <c r="AT16" s="9">
        <v>3.004</v>
      </c>
    </row>
    <row r="17" spans="1:47" ht="12.75">
      <c r="A17" s="2">
        <v>219</v>
      </c>
      <c r="B17" s="2">
        <v>700</v>
      </c>
      <c r="C17" s="2">
        <v>7</v>
      </c>
      <c r="D17" s="2">
        <v>420</v>
      </c>
      <c r="G17" s="6"/>
      <c r="AQ17" s="9">
        <v>44.210499999999996</v>
      </c>
      <c r="AR17" s="9">
        <v>43.15</v>
      </c>
      <c r="AS17" s="9">
        <v>-1.0605</v>
      </c>
      <c r="AT17" s="9">
        <v>3.568</v>
      </c>
      <c r="AU17" s="10" t="s">
        <v>85</v>
      </c>
    </row>
    <row r="18" spans="1:46" ht="12.75">
      <c r="A18" s="2">
        <v>219</v>
      </c>
      <c r="B18" s="2">
        <v>730</v>
      </c>
      <c r="C18" s="2">
        <v>7.5</v>
      </c>
      <c r="D18" s="2">
        <v>450</v>
      </c>
      <c r="E18" s="2">
        <v>300</v>
      </c>
      <c r="F18" s="2">
        <v>0.89</v>
      </c>
      <c r="G18" s="5">
        <v>-0.00318</v>
      </c>
      <c r="H18" s="5">
        <v>0.05639148871948674</v>
      </c>
      <c r="I18" s="5">
        <v>11.439</v>
      </c>
      <c r="J18" s="5">
        <v>1.09</v>
      </c>
      <c r="K18" s="5">
        <v>1.654</v>
      </c>
      <c r="L18" s="5">
        <v>662.288</v>
      </c>
      <c r="M18" s="5">
        <v>7172.64</v>
      </c>
      <c r="N18" s="5">
        <v>1324576</v>
      </c>
      <c r="O18" s="5">
        <v>0.0921</v>
      </c>
      <c r="P18" s="5">
        <v>0.0763</v>
      </c>
      <c r="Q18" s="5">
        <v>0.0183</v>
      </c>
      <c r="R18" s="5">
        <v>0.0709</v>
      </c>
      <c r="S18" s="7">
        <v>0.00138</v>
      </c>
      <c r="T18" s="7">
        <v>0.00321</v>
      </c>
      <c r="U18" s="7">
        <v>0.0163</v>
      </c>
      <c r="V18" s="7">
        <v>-0.000545</v>
      </c>
      <c r="W18" s="7">
        <v>0.00277</v>
      </c>
      <c r="X18" s="7">
        <v>18000</v>
      </c>
      <c r="Y18" s="7">
        <v>22.08045859408</v>
      </c>
      <c r="Z18" s="7">
        <v>0.015377904015723066</v>
      </c>
      <c r="AA18" s="7">
        <v>20.831360299565013</v>
      </c>
      <c r="AB18" s="7">
        <v>-0.067144</v>
      </c>
      <c r="AC18" s="7">
        <v>5.983199999999999</v>
      </c>
      <c r="AD18" s="7">
        <v>-0.02688117279260853</v>
      </c>
      <c r="AE18" s="7">
        <v>-0.6102026223922136</v>
      </c>
      <c r="AF18" s="7">
        <v>-0.026397311682341575</v>
      </c>
      <c r="AG18" s="7">
        <v>-0.6335354803761978</v>
      </c>
      <c r="AH18" s="7">
        <v>-1.8182893556804647</v>
      </c>
      <c r="AI18" s="7">
        <v>-9.503032205642967</v>
      </c>
      <c r="AJ18" s="7">
        <v>6.4496777808609105</v>
      </c>
      <c r="AK18" s="7">
        <v>0.35473227794735007</v>
      </c>
      <c r="AL18" s="7">
        <v>15.947127578227635</v>
      </c>
      <c r="AM18" s="7">
        <v>6.449677780860911E-09</v>
      </c>
      <c r="AN18" s="7">
        <v>0.5572521602663827</v>
      </c>
      <c r="AO18" s="7">
        <v>8.35878240399574</v>
      </c>
      <c r="AP18" s="7">
        <v>36.77848787779265</v>
      </c>
      <c r="AQ18" s="9">
        <v>121.95325</v>
      </c>
      <c r="AR18" s="9">
        <v>123.6</v>
      </c>
      <c r="AS18" s="9">
        <v>1.64675</v>
      </c>
      <c r="AT18" s="9">
        <v>5.125</v>
      </c>
    </row>
    <row r="19" spans="1:47" ht="12.75">
      <c r="A19" s="2">
        <v>219</v>
      </c>
      <c r="B19" s="2">
        <v>800</v>
      </c>
      <c r="C19" s="2">
        <v>8</v>
      </c>
      <c r="D19" s="2">
        <v>480</v>
      </c>
      <c r="G19" s="6"/>
      <c r="AQ19" s="9">
        <v>72.65474999999999</v>
      </c>
      <c r="AR19" s="9">
        <v>78.6</v>
      </c>
      <c r="AS19" s="9">
        <v>5.94525</v>
      </c>
      <c r="AT19" s="9">
        <v>6.5195</v>
      </c>
      <c r="AU19" s="10" t="s">
        <v>85</v>
      </c>
    </row>
    <row r="21" ht="12.75">
      <c r="X21" s="8"/>
    </row>
    <row r="22" ht="12.75">
      <c r="X22" s="8"/>
    </row>
    <row r="23" ht="12.75">
      <c r="X23" s="8"/>
    </row>
    <row r="24" ht="12.75">
      <c r="X24" s="8"/>
    </row>
    <row r="25" ht="12.75">
      <c r="X25" s="8"/>
    </row>
    <row r="26" ht="12.75">
      <c r="X26" s="8"/>
    </row>
    <row r="27" ht="12.75">
      <c r="X27" s="8"/>
    </row>
    <row r="28" ht="12.75">
      <c r="X28" s="8"/>
    </row>
    <row r="29" ht="12.75">
      <c r="X29" s="8"/>
    </row>
    <row r="30" ht="12.75">
      <c r="X30" s="8"/>
    </row>
    <row r="31" ht="12.75">
      <c r="X31" s="8"/>
    </row>
    <row r="32" ht="12.75">
      <c r="X32" s="8"/>
    </row>
    <row r="33" ht="12.75">
      <c r="X33" s="8"/>
    </row>
    <row r="34" ht="12.75">
      <c r="X34" s="8"/>
    </row>
    <row r="35" ht="12.75">
      <c r="X35" s="8"/>
    </row>
    <row r="36" ht="12.75">
      <c r="X36" s="8"/>
    </row>
    <row r="37" ht="12.75">
      <c r="X37" s="8"/>
    </row>
    <row r="38" ht="12.75">
      <c r="X38" s="8"/>
    </row>
    <row r="39" ht="12.75">
      <c r="X39" s="8"/>
    </row>
    <row r="40" ht="12.75">
      <c r="X40" s="8"/>
    </row>
    <row r="41" ht="12.75">
      <c r="X41" s="8"/>
    </row>
    <row r="42" ht="12.75">
      <c r="X42" s="8"/>
    </row>
    <row r="43" ht="12.75">
      <c r="X43" s="8"/>
    </row>
    <row r="44" ht="12.75">
      <c r="X44" s="8"/>
    </row>
    <row r="45" ht="12.75">
      <c r="X45" s="8"/>
    </row>
    <row r="46" ht="12.75">
      <c r="X46" s="8"/>
    </row>
    <row r="47" ht="12.75">
      <c r="X47" s="8"/>
    </row>
    <row r="48" ht="12.75">
      <c r="X48" s="8"/>
    </row>
    <row r="49" ht="12.75">
      <c r="X49" s="8"/>
    </row>
    <row r="50" ht="12.75">
      <c r="X50" s="8"/>
    </row>
    <row r="51" ht="12.75">
      <c r="X51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workbookViewId="0" topLeftCell="A1">
      <selection activeCell="A1" sqref="A1:IV16384"/>
    </sheetView>
  </sheetViews>
  <sheetFormatPr defaultColWidth="9.140625" defaultRowHeight="12.75"/>
  <cols>
    <col min="1" max="1" width="7.7109375" style="0" bestFit="1" customWidth="1"/>
    <col min="2" max="2" width="5.00390625" style="0" bestFit="1" customWidth="1"/>
    <col min="3" max="3" width="5.7109375" style="0" bestFit="1" customWidth="1"/>
    <col min="4" max="4" width="8.57421875" style="0" bestFit="1" customWidth="1"/>
    <col min="5" max="5" width="12.00390625" style="0" bestFit="1" customWidth="1"/>
    <col min="6" max="6" width="15.00390625" style="0" bestFit="1" customWidth="1"/>
    <col min="7" max="8" width="12.00390625" style="0" bestFit="1" customWidth="1"/>
    <col min="9" max="9" width="8.57421875" style="0" bestFit="1" customWidth="1"/>
    <col min="10" max="11" width="12.00390625" style="0" bestFit="1" customWidth="1"/>
    <col min="12" max="12" width="12.57421875" style="0" bestFit="1" customWidth="1"/>
    <col min="13" max="13" width="12.00390625" style="0" bestFit="1" customWidth="1"/>
    <col min="14" max="14" width="8.57421875" style="0" bestFit="1" customWidth="1"/>
    <col min="15" max="21" width="12.00390625" style="0" bestFit="1" customWidth="1"/>
    <col min="22" max="22" width="9.57421875" style="0" bestFit="1" customWidth="1"/>
    <col min="23" max="23" width="10.8515625" style="0" bestFit="1" customWidth="1"/>
    <col min="24" max="24" width="11.421875" style="0" bestFit="1" customWidth="1"/>
    <col min="25" max="25" width="11.8515625" style="0" bestFit="1" customWidth="1"/>
    <col min="26" max="26" width="12.00390625" style="0" bestFit="1" customWidth="1"/>
  </cols>
  <sheetData>
    <row r="1" spans="1:26" ht="12.75">
      <c r="A1" t="s">
        <v>25</v>
      </c>
      <c r="B1" t="s">
        <v>26</v>
      </c>
      <c r="C1" t="s">
        <v>0</v>
      </c>
      <c r="D1" t="s">
        <v>1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49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50</v>
      </c>
      <c r="X1" t="s">
        <v>51</v>
      </c>
      <c r="Y1" t="s">
        <v>52</v>
      </c>
      <c r="Z1" t="s">
        <v>44</v>
      </c>
    </row>
    <row r="2" spans="4:26" ht="12.75">
      <c r="D2" t="s">
        <v>24</v>
      </c>
      <c r="E2" t="s">
        <v>45</v>
      </c>
      <c r="F2" t="s">
        <v>48</v>
      </c>
      <c r="G2" t="s">
        <v>19</v>
      </c>
      <c r="H2" t="s">
        <v>47</v>
      </c>
      <c r="I2" t="s">
        <v>47</v>
      </c>
      <c r="J2" t="s">
        <v>47</v>
      </c>
      <c r="K2" t="s">
        <v>47</v>
      </c>
      <c r="L2" t="s">
        <v>47</v>
      </c>
      <c r="M2" t="s">
        <v>47</v>
      </c>
      <c r="N2" t="s">
        <v>47</v>
      </c>
      <c r="O2" t="s">
        <v>45</v>
      </c>
      <c r="P2" t="s">
        <v>46</v>
      </c>
      <c r="Q2" t="s">
        <v>45</v>
      </c>
      <c r="R2" t="s">
        <v>45</v>
      </c>
      <c r="S2" t="s">
        <v>45</v>
      </c>
      <c r="T2" t="s">
        <v>45</v>
      </c>
      <c r="U2" t="s">
        <v>45</v>
      </c>
      <c r="V2" t="s">
        <v>45</v>
      </c>
      <c r="W2" t="s">
        <v>45</v>
      </c>
      <c r="X2" t="s">
        <v>45</v>
      </c>
      <c r="Y2" t="s">
        <v>45</v>
      </c>
      <c r="Z2" t="s">
        <v>19</v>
      </c>
    </row>
    <row r="3" spans="1:26" ht="12.75">
      <c r="A3">
        <v>126</v>
      </c>
      <c r="B3">
        <v>2000</v>
      </c>
      <c r="C3">
        <v>219</v>
      </c>
      <c r="D3">
        <v>0</v>
      </c>
      <c r="E3">
        <v>13.11</v>
      </c>
      <c r="F3">
        <v>0.606</v>
      </c>
      <c r="G3">
        <v>-0.474</v>
      </c>
      <c r="H3">
        <v>-4.184</v>
      </c>
      <c r="I3">
        <v>-4.217</v>
      </c>
      <c r="J3">
        <v>5.378</v>
      </c>
      <c r="K3">
        <v>5.06</v>
      </c>
      <c r="L3">
        <v>2.734</v>
      </c>
      <c r="M3">
        <v>0.045</v>
      </c>
      <c r="N3">
        <f>AVERAGE(J3:M3)</f>
        <v>3.3042499999999997</v>
      </c>
      <c r="O3">
        <v>7.82</v>
      </c>
      <c r="P3">
        <v>91.6</v>
      </c>
      <c r="Q3">
        <v>7.21</v>
      </c>
      <c r="R3">
        <v>6.944</v>
      </c>
      <c r="S3">
        <v>5.88</v>
      </c>
      <c r="T3">
        <v>4.906</v>
      </c>
      <c r="U3">
        <v>4.929</v>
      </c>
      <c r="V3">
        <v>3.06</v>
      </c>
      <c r="W3">
        <f>AVERAGE(Q3,T3)</f>
        <v>6.058</v>
      </c>
      <c r="X3">
        <f>AVERAGE(R3,U3)</f>
        <v>5.9365000000000006</v>
      </c>
      <c r="Y3">
        <f>AVERAGE(S3,V3)</f>
        <v>4.47</v>
      </c>
      <c r="Z3">
        <v>13.72</v>
      </c>
    </row>
    <row r="4" spans="1:26" ht="12.75">
      <c r="A4">
        <v>126</v>
      </c>
      <c r="B4">
        <v>2000</v>
      </c>
      <c r="C4">
        <v>219</v>
      </c>
      <c r="D4">
        <v>30</v>
      </c>
      <c r="E4">
        <v>12.82</v>
      </c>
      <c r="F4">
        <v>0</v>
      </c>
      <c r="G4">
        <v>-0.239</v>
      </c>
      <c r="H4">
        <v>-2.112</v>
      </c>
      <c r="I4">
        <v>-2.129</v>
      </c>
      <c r="J4">
        <v>4.839</v>
      </c>
      <c r="K4">
        <v>4.848</v>
      </c>
      <c r="L4">
        <v>2.281</v>
      </c>
      <c r="M4">
        <v>0.164</v>
      </c>
      <c r="N4">
        <f aca="true" t="shared" si="0" ref="N4:N50">AVERAGE(J4:M4)</f>
        <v>3.0330000000000004</v>
      </c>
      <c r="O4">
        <v>8.02</v>
      </c>
      <c r="P4">
        <v>90.4</v>
      </c>
      <c r="Q4">
        <v>7.13</v>
      </c>
      <c r="R4">
        <v>6.816</v>
      </c>
      <c r="S4">
        <v>5.762</v>
      </c>
      <c r="T4">
        <v>4.695</v>
      </c>
      <c r="U4">
        <v>4.755</v>
      </c>
      <c r="V4">
        <v>2.997</v>
      </c>
      <c r="W4">
        <f aca="true" t="shared" si="1" ref="W4:W50">AVERAGE(Q4,T4)</f>
        <v>5.9125</v>
      </c>
      <c r="X4">
        <f aca="true" t="shared" si="2" ref="X4:X50">AVERAGE(R4,U4)</f>
        <v>5.7855</v>
      </c>
      <c r="Y4">
        <f aca="true" t="shared" si="3" ref="Y4:Y50">AVERAGE(S4,V4)</f>
        <v>4.3795</v>
      </c>
      <c r="Z4">
        <v>13.75</v>
      </c>
    </row>
    <row r="5" spans="1:26" ht="12.75">
      <c r="A5">
        <v>126</v>
      </c>
      <c r="B5">
        <v>2000</v>
      </c>
      <c r="C5">
        <v>219</v>
      </c>
      <c r="D5">
        <v>100</v>
      </c>
      <c r="E5">
        <v>12.6</v>
      </c>
      <c r="F5">
        <v>0</v>
      </c>
      <c r="G5">
        <v>-1.449</v>
      </c>
      <c r="H5">
        <v>-12.79</v>
      </c>
      <c r="I5">
        <v>-12.89</v>
      </c>
      <c r="J5">
        <v>4.475</v>
      </c>
      <c r="K5">
        <v>4.715</v>
      </c>
      <c r="L5">
        <v>2.212</v>
      </c>
      <c r="M5">
        <v>0.627</v>
      </c>
      <c r="N5">
        <f t="shared" si="0"/>
        <v>3.00725</v>
      </c>
      <c r="O5">
        <v>8.05</v>
      </c>
      <c r="P5">
        <v>89.6</v>
      </c>
      <c r="Q5">
        <v>6.888</v>
      </c>
      <c r="R5">
        <v>6.638</v>
      </c>
      <c r="S5">
        <v>5.577</v>
      </c>
      <c r="T5">
        <v>4.488</v>
      </c>
      <c r="U5">
        <v>4.614</v>
      </c>
      <c r="V5">
        <v>2.99</v>
      </c>
      <c r="W5">
        <f t="shared" si="1"/>
        <v>5.688000000000001</v>
      </c>
      <c r="X5">
        <f t="shared" si="2"/>
        <v>5.6259999999999994</v>
      </c>
      <c r="Y5">
        <f t="shared" si="3"/>
        <v>4.2835</v>
      </c>
      <c r="Z5">
        <v>13.7</v>
      </c>
    </row>
    <row r="6" spans="1:26" ht="12.75">
      <c r="A6">
        <v>126</v>
      </c>
      <c r="B6">
        <v>2000</v>
      </c>
      <c r="C6">
        <v>219</v>
      </c>
      <c r="D6">
        <v>130</v>
      </c>
      <c r="E6">
        <v>12.02</v>
      </c>
      <c r="F6">
        <v>0</v>
      </c>
      <c r="G6">
        <v>-3.347</v>
      </c>
      <c r="H6">
        <v>-29.55</v>
      </c>
      <c r="I6">
        <v>-29.79</v>
      </c>
      <c r="J6">
        <v>3.737</v>
      </c>
      <c r="K6">
        <v>3.057</v>
      </c>
      <c r="L6">
        <v>-1.068</v>
      </c>
      <c r="M6">
        <v>-2.053</v>
      </c>
      <c r="N6">
        <f t="shared" si="0"/>
        <v>0.9182500000000002</v>
      </c>
      <c r="O6">
        <v>6.679</v>
      </c>
      <c r="P6">
        <v>92.2</v>
      </c>
      <c r="Q6">
        <v>5.162</v>
      </c>
      <c r="R6">
        <v>5.202</v>
      </c>
      <c r="S6">
        <v>3.955</v>
      </c>
      <c r="T6">
        <v>2.837</v>
      </c>
      <c r="U6">
        <v>4.115</v>
      </c>
      <c r="V6">
        <v>2.916</v>
      </c>
      <c r="W6">
        <f t="shared" si="1"/>
        <v>3.9995000000000003</v>
      </c>
      <c r="X6">
        <f t="shared" si="2"/>
        <v>4.6585</v>
      </c>
      <c r="Y6">
        <f t="shared" si="3"/>
        <v>3.4355</v>
      </c>
      <c r="Z6">
        <v>13.76</v>
      </c>
    </row>
    <row r="7" spans="1:26" ht="12.75">
      <c r="A7">
        <v>126</v>
      </c>
      <c r="B7">
        <v>2000</v>
      </c>
      <c r="C7">
        <v>219</v>
      </c>
      <c r="D7">
        <v>200</v>
      </c>
      <c r="E7">
        <v>10.93</v>
      </c>
      <c r="F7">
        <v>0</v>
      </c>
      <c r="G7">
        <v>-3.058</v>
      </c>
      <c r="H7">
        <v>-27</v>
      </c>
      <c r="I7">
        <v>-27.22</v>
      </c>
      <c r="J7">
        <v>1.847</v>
      </c>
      <c r="K7">
        <v>0.085</v>
      </c>
      <c r="L7">
        <v>-6.832</v>
      </c>
      <c r="M7">
        <v>-6.446</v>
      </c>
      <c r="N7">
        <f t="shared" si="0"/>
        <v>-2.8365</v>
      </c>
      <c r="O7">
        <v>4.819</v>
      </c>
      <c r="P7">
        <v>94.1</v>
      </c>
      <c r="Q7">
        <v>4.147</v>
      </c>
      <c r="R7">
        <v>4.314</v>
      </c>
      <c r="S7">
        <v>3.061</v>
      </c>
      <c r="T7">
        <v>1.749</v>
      </c>
      <c r="U7">
        <v>3.56</v>
      </c>
      <c r="V7">
        <v>2.825</v>
      </c>
      <c r="W7">
        <f t="shared" si="1"/>
        <v>2.9480000000000004</v>
      </c>
      <c r="X7">
        <f t="shared" si="2"/>
        <v>3.9370000000000003</v>
      </c>
      <c r="Y7">
        <f t="shared" si="3"/>
        <v>2.943</v>
      </c>
      <c r="Z7">
        <v>13.82</v>
      </c>
    </row>
    <row r="8" spans="1:26" ht="12.75">
      <c r="A8">
        <v>126</v>
      </c>
      <c r="B8">
        <v>2000</v>
      </c>
      <c r="C8">
        <v>219</v>
      </c>
      <c r="D8">
        <v>230</v>
      </c>
      <c r="E8">
        <v>9.97</v>
      </c>
      <c r="F8">
        <v>0</v>
      </c>
      <c r="G8">
        <v>-0.957</v>
      </c>
      <c r="H8">
        <v>-8.45</v>
      </c>
      <c r="I8">
        <v>-8.52</v>
      </c>
      <c r="J8">
        <v>0.089</v>
      </c>
      <c r="K8">
        <v>-1.497</v>
      </c>
      <c r="L8">
        <v>-9.26</v>
      </c>
      <c r="M8">
        <v>-7.78</v>
      </c>
      <c r="N8">
        <f t="shared" si="0"/>
        <v>-4.612</v>
      </c>
      <c r="O8">
        <v>4.628</v>
      </c>
      <c r="P8">
        <v>97.7</v>
      </c>
      <c r="Q8">
        <v>4.306</v>
      </c>
      <c r="R8">
        <v>4.394</v>
      </c>
      <c r="S8">
        <v>3.262</v>
      </c>
      <c r="T8">
        <v>1.895</v>
      </c>
      <c r="U8">
        <v>3.306</v>
      </c>
      <c r="V8">
        <v>2.734</v>
      </c>
      <c r="W8">
        <f t="shared" si="1"/>
        <v>3.1005000000000003</v>
      </c>
      <c r="X8">
        <f t="shared" si="2"/>
        <v>3.85</v>
      </c>
      <c r="Y8">
        <f t="shared" si="3"/>
        <v>2.998</v>
      </c>
      <c r="Z8">
        <v>13.82</v>
      </c>
    </row>
    <row r="9" spans="1:26" ht="12.75">
      <c r="A9">
        <v>126</v>
      </c>
      <c r="B9">
        <v>2000</v>
      </c>
      <c r="C9">
        <v>219</v>
      </c>
      <c r="D9">
        <v>300</v>
      </c>
      <c r="E9">
        <v>9.6</v>
      </c>
      <c r="F9">
        <v>0</v>
      </c>
      <c r="G9">
        <v>-0.547</v>
      </c>
      <c r="H9">
        <v>-4.792</v>
      </c>
      <c r="I9">
        <v>-4.818</v>
      </c>
      <c r="J9">
        <v>-0.451</v>
      </c>
      <c r="K9">
        <v>-0.695</v>
      </c>
      <c r="L9">
        <v>-7.11</v>
      </c>
      <c r="M9">
        <v>-5.419</v>
      </c>
      <c r="N9">
        <f t="shared" si="0"/>
        <v>-3.41875</v>
      </c>
      <c r="O9">
        <v>5.266</v>
      </c>
      <c r="P9">
        <v>96.2</v>
      </c>
      <c r="Q9">
        <v>4.994</v>
      </c>
      <c r="R9">
        <v>4.968</v>
      </c>
      <c r="S9">
        <v>3.893</v>
      </c>
      <c r="T9">
        <v>2.568</v>
      </c>
      <c r="U9">
        <v>3.344</v>
      </c>
      <c r="V9">
        <v>2.634</v>
      </c>
      <c r="W9">
        <f t="shared" si="1"/>
        <v>3.7809999999999997</v>
      </c>
      <c r="X9">
        <f t="shared" si="2"/>
        <v>4.156</v>
      </c>
      <c r="Y9">
        <f t="shared" si="3"/>
        <v>3.2634999999999996</v>
      </c>
      <c r="Z9">
        <v>13.77</v>
      </c>
    </row>
    <row r="10" spans="1:26" ht="12.75">
      <c r="A10">
        <v>126</v>
      </c>
      <c r="B10">
        <v>2000</v>
      </c>
      <c r="C10">
        <v>219</v>
      </c>
      <c r="D10">
        <v>330</v>
      </c>
      <c r="E10">
        <v>9.36</v>
      </c>
      <c r="F10">
        <v>0</v>
      </c>
      <c r="G10">
        <v>-2.65</v>
      </c>
      <c r="H10">
        <v>-23.4</v>
      </c>
      <c r="I10">
        <v>-23.58</v>
      </c>
      <c r="J10">
        <v>-0.265</v>
      </c>
      <c r="K10">
        <v>-0.021</v>
      </c>
      <c r="L10">
        <v>-5.688</v>
      </c>
      <c r="M10">
        <v>-4.023</v>
      </c>
      <c r="N10">
        <f t="shared" si="0"/>
        <v>-2.49925</v>
      </c>
      <c r="O10">
        <v>5.076</v>
      </c>
      <c r="P10">
        <v>96.4</v>
      </c>
      <c r="Q10">
        <v>4.718</v>
      </c>
      <c r="R10">
        <v>4.815</v>
      </c>
      <c r="S10">
        <v>3.64</v>
      </c>
      <c r="T10">
        <v>2.334</v>
      </c>
      <c r="U10">
        <v>3.269</v>
      </c>
      <c r="V10">
        <v>2.552</v>
      </c>
      <c r="W10">
        <f t="shared" si="1"/>
        <v>3.526</v>
      </c>
      <c r="X10">
        <f t="shared" si="2"/>
        <v>4.042</v>
      </c>
      <c r="Y10">
        <f t="shared" si="3"/>
        <v>3.096</v>
      </c>
      <c r="Z10">
        <v>13.77</v>
      </c>
    </row>
    <row r="11" spans="1:26" ht="12.75">
      <c r="A11">
        <v>126</v>
      </c>
      <c r="B11">
        <v>2000</v>
      </c>
      <c r="C11">
        <v>219</v>
      </c>
      <c r="D11">
        <v>400</v>
      </c>
      <c r="E11">
        <v>9.01</v>
      </c>
      <c r="F11">
        <v>0.06</v>
      </c>
      <c r="G11">
        <v>-0.635</v>
      </c>
      <c r="H11">
        <v>-5.53</v>
      </c>
      <c r="I11">
        <v>-5.55</v>
      </c>
      <c r="J11">
        <v>-0.671</v>
      </c>
      <c r="K11">
        <v>-0.819</v>
      </c>
      <c r="L11">
        <v>-7.34</v>
      </c>
      <c r="M11">
        <v>-4.426</v>
      </c>
      <c r="N11">
        <f t="shared" si="0"/>
        <v>-3.314</v>
      </c>
      <c r="O11">
        <v>5.454</v>
      </c>
      <c r="P11">
        <v>97.3</v>
      </c>
      <c r="Q11">
        <v>4.504</v>
      </c>
      <c r="R11">
        <v>4.567</v>
      </c>
      <c r="S11">
        <v>3.458</v>
      </c>
      <c r="T11">
        <v>2.026</v>
      </c>
      <c r="U11">
        <v>3.058</v>
      </c>
      <c r="V11">
        <v>2.464</v>
      </c>
      <c r="W11">
        <f t="shared" si="1"/>
        <v>3.2649999999999997</v>
      </c>
      <c r="X11">
        <f t="shared" si="2"/>
        <v>3.8125</v>
      </c>
      <c r="Y11">
        <f t="shared" si="3"/>
        <v>2.9610000000000003</v>
      </c>
      <c r="Z11">
        <v>13.76</v>
      </c>
    </row>
    <row r="12" spans="1:26" ht="12.75">
      <c r="A12">
        <v>126</v>
      </c>
      <c r="B12">
        <v>2000</v>
      </c>
      <c r="C12">
        <v>219</v>
      </c>
      <c r="D12">
        <v>430</v>
      </c>
      <c r="E12">
        <v>8.98</v>
      </c>
      <c r="F12">
        <v>0.438</v>
      </c>
      <c r="G12">
        <v>-0.894</v>
      </c>
      <c r="H12">
        <v>-7.89</v>
      </c>
      <c r="I12">
        <v>-7.96</v>
      </c>
      <c r="J12">
        <v>-0.758</v>
      </c>
      <c r="K12">
        <v>-0.17</v>
      </c>
      <c r="L12">
        <v>-5.7</v>
      </c>
      <c r="M12">
        <v>-2.703</v>
      </c>
      <c r="N12">
        <f t="shared" si="0"/>
        <v>-2.33275</v>
      </c>
      <c r="O12">
        <v>5.701</v>
      </c>
      <c r="P12">
        <v>96.8</v>
      </c>
      <c r="Q12">
        <v>4.891</v>
      </c>
      <c r="R12">
        <v>4.866</v>
      </c>
      <c r="S12">
        <v>3.804</v>
      </c>
      <c r="T12">
        <v>2.531</v>
      </c>
      <c r="U12">
        <v>3.114</v>
      </c>
      <c r="V12">
        <v>2.393</v>
      </c>
      <c r="W12">
        <f t="shared" si="1"/>
        <v>3.7110000000000003</v>
      </c>
      <c r="X12">
        <f t="shared" si="2"/>
        <v>3.9899999999999998</v>
      </c>
      <c r="Y12">
        <f t="shared" si="3"/>
        <v>3.0984999999999996</v>
      </c>
      <c r="Z12">
        <v>13.76</v>
      </c>
    </row>
    <row r="13" spans="1:26" ht="12.75">
      <c r="A13">
        <v>126</v>
      </c>
      <c r="B13">
        <v>2000</v>
      </c>
      <c r="C13">
        <v>219</v>
      </c>
      <c r="D13">
        <v>500</v>
      </c>
      <c r="E13">
        <v>9</v>
      </c>
      <c r="F13">
        <v>2.029</v>
      </c>
      <c r="G13">
        <v>-0.265</v>
      </c>
      <c r="H13">
        <v>-2.341</v>
      </c>
      <c r="I13">
        <v>-2.36</v>
      </c>
      <c r="J13">
        <v>-0.456</v>
      </c>
      <c r="K13">
        <v>0.621</v>
      </c>
      <c r="L13">
        <v>-4.365</v>
      </c>
      <c r="M13">
        <v>-1.412</v>
      </c>
      <c r="N13">
        <f t="shared" si="0"/>
        <v>-1.403</v>
      </c>
      <c r="O13">
        <v>5.144</v>
      </c>
      <c r="P13">
        <v>97.3</v>
      </c>
      <c r="Q13">
        <v>5.012</v>
      </c>
      <c r="R13">
        <v>4.962</v>
      </c>
      <c r="S13">
        <v>3.914</v>
      </c>
      <c r="T13">
        <v>2.701</v>
      </c>
      <c r="U13">
        <v>3.148</v>
      </c>
      <c r="V13">
        <v>2.349</v>
      </c>
      <c r="W13">
        <f t="shared" si="1"/>
        <v>3.8564999999999996</v>
      </c>
      <c r="X13">
        <f t="shared" si="2"/>
        <v>4.055</v>
      </c>
      <c r="Y13">
        <f t="shared" si="3"/>
        <v>3.1315</v>
      </c>
      <c r="Z13">
        <v>13.79</v>
      </c>
    </row>
    <row r="14" spans="1:26" ht="12.75">
      <c r="A14">
        <v>126</v>
      </c>
      <c r="B14">
        <v>2000</v>
      </c>
      <c r="C14">
        <v>219</v>
      </c>
      <c r="D14">
        <v>530</v>
      </c>
      <c r="E14">
        <v>9.02</v>
      </c>
      <c r="F14">
        <v>8.9</v>
      </c>
      <c r="G14">
        <v>-0.179</v>
      </c>
      <c r="H14">
        <v>-1.581</v>
      </c>
      <c r="I14">
        <v>-1.593</v>
      </c>
      <c r="J14">
        <v>-0.046</v>
      </c>
      <c r="K14">
        <v>1.424</v>
      </c>
      <c r="L14">
        <v>-3.093</v>
      </c>
      <c r="M14">
        <v>-0.564</v>
      </c>
      <c r="N14">
        <f t="shared" si="0"/>
        <v>-0.56975</v>
      </c>
      <c r="O14">
        <v>5.468</v>
      </c>
      <c r="P14">
        <v>98</v>
      </c>
      <c r="Q14">
        <v>5.123</v>
      </c>
      <c r="R14">
        <v>5.052</v>
      </c>
      <c r="S14">
        <v>4.016</v>
      </c>
      <c r="T14">
        <v>2.814</v>
      </c>
      <c r="U14">
        <v>3.178</v>
      </c>
      <c r="V14">
        <v>2.329</v>
      </c>
      <c r="W14">
        <f t="shared" si="1"/>
        <v>3.9685</v>
      </c>
      <c r="X14">
        <f t="shared" si="2"/>
        <v>4.115</v>
      </c>
      <c r="Y14">
        <f t="shared" si="3"/>
        <v>3.1725000000000003</v>
      </c>
      <c r="Z14">
        <v>13.74</v>
      </c>
    </row>
    <row r="15" spans="1:26" ht="12.75">
      <c r="A15">
        <v>126</v>
      </c>
      <c r="B15">
        <v>2000</v>
      </c>
      <c r="C15">
        <v>219</v>
      </c>
      <c r="D15">
        <v>600</v>
      </c>
      <c r="E15">
        <v>9.07</v>
      </c>
      <c r="F15">
        <v>34.74</v>
      </c>
      <c r="G15">
        <v>-1.216</v>
      </c>
      <c r="H15">
        <v>-10.74</v>
      </c>
      <c r="I15">
        <v>-10.82</v>
      </c>
      <c r="J15">
        <v>0.372</v>
      </c>
      <c r="K15">
        <v>2.009</v>
      </c>
      <c r="L15">
        <v>-2.121</v>
      </c>
      <c r="M15">
        <v>0.2</v>
      </c>
      <c r="N15">
        <f t="shared" si="0"/>
        <v>0.11499999999999995</v>
      </c>
      <c r="O15">
        <v>5.566</v>
      </c>
      <c r="P15">
        <v>97.9</v>
      </c>
      <c r="Q15">
        <v>5.08</v>
      </c>
      <c r="R15">
        <v>5.032</v>
      </c>
      <c r="S15">
        <v>3.975</v>
      </c>
      <c r="T15">
        <v>2.808</v>
      </c>
      <c r="U15">
        <v>3.184</v>
      </c>
      <c r="V15">
        <v>2.309</v>
      </c>
      <c r="W15">
        <f t="shared" si="1"/>
        <v>3.944</v>
      </c>
      <c r="X15">
        <f t="shared" si="2"/>
        <v>4.1080000000000005</v>
      </c>
      <c r="Y15">
        <f t="shared" si="3"/>
        <v>3.1420000000000003</v>
      </c>
      <c r="Z15">
        <v>13.73</v>
      </c>
    </row>
    <row r="16" spans="1:26" ht="12.75">
      <c r="A16">
        <v>126</v>
      </c>
      <c r="B16">
        <v>2000</v>
      </c>
      <c r="C16">
        <v>219</v>
      </c>
      <c r="D16">
        <v>630</v>
      </c>
      <c r="E16">
        <v>8.92</v>
      </c>
      <c r="F16">
        <v>93.4</v>
      </c>
      <c r="G16">
        <v>0.098</v>
      </c>
      <c r="H16">
        <v>2.63</v>
      </c>
      <c r="I16">
        <v>3.174</v>
      </c>
      <c r="J16">
        <v>0.273</v>
      </c>
      <c r="K16">
        <v>1.073</v>
      </c>
      <c r="L16">
        <v>-3.887</v>
      </c>
      <c r="M16">
        <v>-0.996</v>
      </c>
      <c r="N16">
        <f t="shared" si="0"/>
        <v>-0.88425</v>
      </c>
      <c r="O16">
        <v>5.279</v>
      </c>
      <c r="P16">
        <v>97</v>
      </c>
      <c r="Q16">
        <v>4.152</v>
      </c>
      <c r="R16">
        <v>4.235</v>
      </c>
      <c r="S16">
        <v>3.068</v>
      </c>
      <c r="T16">
        <v>1.856</v>
      </c>
      <c r="U16">
        <v>2.934</v>
      </c>
      <c r="V16">
        <v>2.336</v>
      </c>
      <c r="W16">
        <f t="shared" si="1"/>
        <v>3.004</v>
      </c>
      <c r="X16">
        <f t="shared" si="2"/>
        <v>3.5845000000000002</v>
      </c>
      <c r="Y16">
        <f t="shared" si="3"/>
        <v>2.702</v>
      </c>
      <c r="Z16">
        <v>13.74</v>
      </c>
    </row>
    <row r="17" spans="1:26" ht="12.75">
      <c r="A17">
        <v>126</v>
      </c>
      <c r="B17">
        <v>2000</v>
      </c>
      <c r="C17">
        <v>219</v>
      </c>
      <c r="D17">
        <v>700</v>
      </c>
      <c r="E17">
        <v>9.07</v>
      </c>
      <c r="F17">
        <v>209.1</v>
      </c>
      <c r="G17">
        <v>3.749</v>
      </c>
      <c r="H17">
        <v>40.6</v>
      </c>
      <c r="I17">
        <v>43.15</v>
      </c>
      <c r="J17">
        <v>-0.15</v>
      </c>
      <c r="K17">
        <v>0.794</v>
      </c>
      <c r="L17">
        <v>-4.261</v>
      </c>
      <c r="M17">
        <v>-0.625</v>
      </c>
      <c r="N17">
        <f t="shared" si="0"/>
        <v>-1.0605</v>
      </c>
      <c r="O17">
        <v>5.769</v>
      </c>
      <c r="P17">
        <v>96.2</v>
      </c>
      <c r="Q17">
        <v>4.841</v>
      </c>
      <c r="R17">
        <v>4.661</v>
      </c>
      <c r="S17">
        <v>3.669</v>
      </c>
      <c r="T17">
        <v>2.295</v>
      </c>
      <c r="U17">
        <v>2.891</v>
      </c>
      <c r="V17">
        <v>2.247</v>
      </c>
      <c r="W17">
        <f t="shared" si="1"/>
        <v>3.568</v>
      </c>
      <c r="X17">
        <f t="shared" si="2"/>
        <v>3.776</v>
      </c>
      <c r="Y17">
        <f t="shared" si="3"/>
        <v>2.958</v>
      </c>
      <c r="Z17">
        <v>13.69</v>
      </c>
    </row>
    <row r="18" spans="1:26" ht="12.75">
      <c r="A18">
        <v>126</v>
      </c>
      <c r="B18">
        <v>2000</v>
      </c>
      <c r="C18">
        <v>219</v>
      </c>
      <c r="D18">
        <v>730</v>
      </c>
      <c r="E18">
        <v>10.14</v>
      </c>
      <c r="F18">
        <v>415.7</v>
      </c>
      <c r="G18">
        <v>10.74</v>
      </c>
      <c r="H18">
        <v>116.3</v>
      </c>
      <c r="I18">
        <v>123.6</v>
      </c>
      <c r="J18">
        <v>0.62</v>
      </c>
      <c r="K18">
        <v>2.568</v>
      </c>
      <c r="L18">
        <v>-0.197</v>
      </c>
      <c r="M18">
        <v>3.596</v>
      </c>
      <c r="N18">
        <f t="shared" si="0"/>
        <v>1.64675</v>
      </c>
      <c r="O18">
        <v>7.41</v>
      </c>
      <c r="P18">
        <v>94.6</v>
      </c>
      <c r="Q18">
        <v>6.691</v>
      </c>
      <c r="R18">
        <v>5.804</v>
      </c>
      <c r="S18">
        <v>4.916</v>
      </c>
      <c r="T18">
        <v>3.559</v>
      </c>
      <c r="U18">
        <v>3.187</v>
      </c>
      <c r="V18">
        <v>2.212</v>
      </c>
      <c r="W18">
        <f t="shared" si="1"/>
        <v>5.125</v>
      </c>
      <c r="X18">
        <f t="shared" si="2"/>
        <v>4.4955</v>
      </c>
      <c r="Y18">
        <f t="shared" si="3"/>
        <v>3.564</v>
      </c>
      <c r="Z18">
        <v>13.65</v>
      </c>
    </row>
    <row r="19" spans="1:26" ht="12.75">
      <c r="A19">
        <v>126</v>
      </c>
      <c r="B19">
        <v>2000</v>
      </c>
      <c r="C19">
        <v>219</v>
      </c>
      <c r="D19">
        <v>800</v>
      </c>
      <c r="E19">
        <v>11.9</v>
      </c>
      <c r="F19">
        <v>289.4</v>
      </c>
      <c r="G19">
        <v>6.83</v>
      </c>
      <c r="H19">
        <v>74</v>
      </c>
      <c r="I19">
        <v>78.6</v>
      </c>
      <c r="J19">
        <v>2.723</v>
      </c>
      <c r="K19">
        <v>5.313</v>
      </c>
      <c r="L19">
        <v>6.185</v>
      </c>
      <c r="M19">
        <v>9.56</v>
      </c>
      <c r="N19">
        <f t="shared" si="0"/>
        <v>5.94525</v>
      </c>
      <c r="O19">
        <v>8.67</v>
      </c>
      <c r="P19">
        <v>90.6</v>
      </c>
      <c r="Q19">
        <v>8.25</v>
      </c>
      <c r="R19">
        <v>7.08</v>
      </c>
      <c r="S19">
        <v>6.209</v>
      </c>
      <c r="T19">
        <v>4.789</v>
      </c>
      <c r="U19">
        <v>3.658</v>
      </c>
      <c r="V19">
        <v>2.202</v>
      </c>
      <c r="W19">
        <f t="shared" si="1"/>
        <v>6.5195</v>
      </c>
      <c r="X19">
        <f t="shared" si="2"/>
        <v>5.369</v>
      </c>
      <c r="Y19">
        <f t="shared" si="3"/>
        <v>4.2055</v>
      </c>
      <c r="Z19">
        <v>13.75</v>
      </c>
    </row>
    <row r="20" spans="1:26" ht="12.75">
      <c r="A20">
        <v>126</v>
      </c>
      <c r="B20">
        <v>2000</v>
      </c>
      <c r="C20">
        <v>219</v>
      </c>
      <c r="D20">
        <v>830</v>
      </c>
      <c r="E20">
        <v>12.84</v>
      </c>
      <c r="F20">
        <v>280.7</v>
      </c>
      <c r="G20">
        <v>6.533</v>
      </c>
      <c r="H20">
        <v>70.8</v>
      </c>
      <c r="I20">
        <v>75.2</v>
      </c>
      <c r="J20">
        <v>4.95</v>
      </c>
      <c r="K20">
        <v>7.12</v>
      </c>
      <c r="L20">
        <v>10.81</v>
      </c>
      <c r="M20">
        <v>13.37</v>
      </c>
      <c r="N20">
        <f t="shared" si="0"/>
        <v>9.0625</v>
      </c>
      <c r="O20">
        <v>8.92</v>
      </c>
      <c r="P20">
        <v>89.2</v>
      </c>
      <c r="Q20">
        <v>8.78</v>
      </c>
      <c r="R20">
        <v>7.75</v>
      </c>
      <c r="S20">
        <v>6.902</v>
      </c>
      <c r="T20">
        <v>5.35</v>
      </c>
      <c r="U20">
        <v>3.997</v>
      </c>
      <c r="V20">
        <v>2.284</v>
      </c>
      <c r="W20">
        <f t="shared" si="1"/>
        <v>7.0649999999999995</v>
      </c>
      <c r="X20">
        <f t="shared" si="2"/>
        <v>5.8735</v>
      </c>
      <c r="Y20">
        <f t="shared" si="3"/>
        <v>4.593</v>
      </c>
      <c r="Z20">
        <v>13.82</v>
      </c>
    </row>
    <row r="21" spans="1:26" ht="12.75">
      <c r="A21">
        <v>126</v>
      </c>
      <c r="B21">
        <v>2000</v>
      </c>
      <c r="C21">
        <v>219</v>
      </c>
      <c r="D21">
        <v>900</v>
      </c>
      <c r="E21">
        <v>13.49</v>
      </c>
      <c r="F21">
        <v>272.1</v>
      </c>
      <c r="G21">
        <v>6.255</v>
      </c>
      <c r="H21">
        <v>67.74</v>
      </c>
      <c r="I21">
        <v>72</v>
      </c>
      <c r="J21">
        <v>6.656</v>
      </c>
      <c r="K21">
        <v>8.63</v>
      </c>
      <c r="L21">
        <v>14.27</v>
      </c>
      <c r="M21">
        <v>14.63</v>
      </c>
      <c r="N21">
        <f t="shared" si="0"/>
        <v>11.0465</v>
      </c>
      <c r="O21">
        <v>9.11</v>
      </c>
      <c r="P21">
        <v>88.7</v>
      </c>
      <c r="Q21">
        <v>9.27</v>
      </c>
      <c r="R21">
        <v>8.21</v>
      </c>
      <c r="S21">
        <v>7.34</v>
      </c>
      <c r="T21">
        <v>5.827</v>
      </c>
      <c r="U21">
        <v>4.313</v>
      </c>
      <c r="V21">
        <v>2.351</v>
      </c>
      <c r="W21">
        <f t="shared" si="1"/>
        <v>7.5485</v>
      </c>
      <c r="X21">
        <f t="shared" si="2"/>
        <v>6.2615</v>
      </c>
      <c r="Y21">
        <f t="shared" si="3"/>
        <v>4.8454999999999995</v>
      </c>
      <c r="Z21">
        <v>13.63</v>
      </c>
    </row>
    <row r="22" spans="14:25" ht="12.75">
      <c r="N22" t="e">
        <f t="shared" si="0"/>
        <v>#DIV/0!</v>
      </c>
      <c r="W22" t="e">
        <f t="shared" si="1"/>
        <v>#DIV/0!</v>
      </c>
      <c r="X22" t="e">
        <f t="shared" si="2"/>
        <v>#DIV/0!</v>
      </c>
      <c r="Y22" t="e">
        <f t="shared" si="3"/>
        <v>#DIV/0!</v>
      </c>
    </row>
    <row r="23" spans="14:25" ht="12.75">
      <c r="N23" t="e">
        <f t="shared" si="0"/>
        <v>#DIV/0!</v>
      </c>
      <c r="W23" t="e">
        <f t="shared" si="1"/>
        <v>#DIV/0!</v>
      </c>
      <c r="X23" t="e">
        <f t="shared" si="2"/>
        <v>#DIV/0!</v>
      </c>
      <c r="Y23" t="e">
        <f t="shared" si="3"/>
        <v>#DIV/0!</v>
      </c>
    </row>
    <row r="24" spans="14:25" ht="12.75">
      <c r="N24" t="e">
        <f t="shared" si="0"/>
        <v>#DIV/0!</v>
      </c>
      <c r="W24" t="e">
        <f t="shared" si="1"/>
        <v>#DIV/0!</v>
      </c>
      <c r="X24" t="e">
        <f t="shared" si="2"/>
        <v>#DIV/0!</v>
      </c>
      <c r="Y24" t="e">
        <f t="shared" si="3"/>
        <v>#DIV/0!</v>
      </c>
    </row>
    <row r="25" spans="14:25" ht="12.75">
      <c r="N25" t="e">
        <f t="shared" si="0"/>
        <v>#DIV/0!</v>
      </c>
      <c r="W25" t="e">
        <f t="shared" si="1"/>
        <v>#DIV/0!</v>
      </c>
      <c r="X25" t="e">
        <f t="shared" si="2"/>
        <v>#DIV/0!</v>
      </c>
      <c r="Y25" t="e">
        <f t="shared" si="3"/>
        <v>#DIV/0!</v>
      </c>
    </row>
    <row r="26" spans="14:25" ht="12.75">
      <c r="N26" t="e">
        <f t="shared" si="0"/>
        <v>#DIV/0!</v>
      </c>
      <c r="W26" t="e">
        <f t="shared" si="1"/>
        <v>#DIV/0!</v>
      </c>
      <c r="X26" t="e">
        <f t="shared" si="2"/>
        <v>#DIV/0!</v>
      </c>
      <c r="Y26" t="e">
        <f t="shared" si="3"/>
        <v>#DIV/0!</v>
      </c>
    </row>
    <row r="27" spans="14:25" ht="12.75">
      <c r="N27" t="e">
        <f t="shared" si="0"/>
        <v>#DIV/0!</v>
      </c>
      <c r="W27" t="e">
        <f t="shared" si="1"/>
        <v>#DIV/0!</v>
      </c>
      <c r="X27" t="e">
        <f t="shared" si="2"/>
        <v>#DIV/0!</v>
      </c>
      <c r="Y27" t="e">
        <f t="shared" si="3"/>
        <v>#DIV/0!</v>
      </c>
    </row>
    <row r="28" spans="14:25" ht="12.75">
      <c r="N28" t="e">
        <f t="shared" si="0"/>
        <v>#DIV/0!</v>
      </c>
      <c r="W28" t="e">
        <f t="shared" si="1"/>
        <v>#DIV/0!</v>
      </c>
      <c r="X28" t="e">
        <f t="shared" si="2"/>
        <v>#DIV/0!</v>
      </c>
      <c r="Y28" t="e">
        <f t="shared" si="3"/>
        <v>#DIV/0!</v>
      </c>
    </row>
    <row r="29" spans="14:25" ht="12.75">
      <c r="N29" t="e">
        <f t="shared" si="0"/>
        <v>#DIV/0!</v>
      </c>
      <c r="W29" t="e">
        <f t="shared" si="1"/>
        <v>#DIV/0!</v>
      </c>
      <c r="X29" t="e">
        <f t="shared" si="2"/>
        <v>#DIV/0!</v>
      </c>
      <c r="Y29" t="e">
        <f t="shared" si="3"/>
        <v>#DIV/0!</v>
      </c>
    </row>
    <row r="30" spans="14:25" ht="12.75">
      <c r="N30" t="e">
        <f t="shared" si="0"/>
        <v>#DIV/0!</v>
      </c>
      <c r="W30" t="e">
        <f t="shared" si="1"/>
        <v>#DIV/0!</v>
      </c>
      <c r="X30" t="e">
        <f t="shared" si="2"/>
        <v>#DIV/0!</v>
      </c>
      <c r="Y30" t="e">
        <f t="shared" si="3"/>
        <v>#DIV/0!</v>
      </c>
    </row>
    <row r="31" spans="14:25" ht="12.75">
      <c r="N31" t="e">
        <f t="shared" si="0"/>
        <v>#DIV/0!</v>
      </c>
      <c r="W31" t="e">
        <f t="shared" si="1"/>
        <v>#DIV/0!</v>
      </c>
      <c r="X31" t="e">
        <f t="shared" si="2"/>
        <v>#DIV/0!</v>
      </c>
      <c r="Y31" t="e">
        <f t="shared" si="3"/>
        <v>#DIV/0!</v>
      </c>
    </row>
    <row r="32" spans="14:25" ht="12.75">
      <c r="N32" t="e">
        <f t="shared" si="0"/>
        <v>#DIV/0!</v>
      </c>
      <c r="W32" t="e">
        <f t="shared" si="1"/>
        <v>#DIV/0!</v>
      </c>
      <c r="X32" t="e">
        <f t="shared" si="2"/>
        <v>#DIV/0!</v>
      </c>
      <c r="Y32" t="e">
        <f t="shared" si="3"/>
        <v>#DIV/0!</v>
      </c>
    </row>
    <row r="33" spans="14:25" ht="12.75">
      <c r="N33" t="e">
        <f t="shared" si="0"/>
        <v>#DIV/0!</v>
      </c>
      <c r="W33" t="e">
        <f t="shared" si="1"/>
        <v>#DIV/0!</v>
      </c>
      <c r="X33" t="e">
        <f t="shared" si="2"/>
        <v>#DIV/0!</v>
      </c>
      <c r="Y33" t="e">
        <f t="shared" si="3"/>
        <v>#DIV/0!</v>
      </c>
    </row>
    <row r="34" spans="14:25" ht="12.75">
      <c r="N34" t="e">
        <f t="shared" si="0"/>
        <v>#DIV/0!</v>
      </c>
      <c r="W34" t="e">
        <f t="shared" si="1"/>
        <v>#DIV/0!</v>
      </c>
      <c r="X34" t="e">
        <f t="shared" si="2"/>
        <v>#DIV/0!</v>
      </c>
      <c r="Y34" t="e">
        <f t="shared" si="3"/>
        <v>#DIV/0!</v>
      </c>
    </row>
    <row r="35" spans="14:25" ht="12.75">
      <c r="N35" t="e">
        <f t="shared" si="0"/>
        <v>#DIV/0!</v>
      </c>
      <c r="W35" t="e">
        <f t="shared" si="1"/>
        <v>#DIV/0!</v>
      </c>
      <c r="X35" t="e">
        <f t="shared" si="2"/>
        <v>#DIV/0!</v>
      </c>
      <c r="Y35" t="e">
        <f t="shared" si="3"/>
        <v>#DIV/0!</v>
      </c>
    </row>
    <row r="36" spans="14:25" ht="12.75">
      <c r="N36" t="e">
        <f t="shared" si="0"/>
        <v>#DIV/0!</v>
      </c>
      <c r="W36" t="e">
        <f t="shared" si="1"/>
        <v>#DIV/0!</v>
      </c>
      <c r="X36" t="e">
        <f t="shared" si="2"/>
        <v>#DIV/0!</v>
      </c>
      <c r="Y36" t="e">
        <f t="shared" si="3"/>
        <v>#DIV/0!</v>
      </c>
    </row>
    <row r="37" spans="14:25" ht="12.75">
      <c r="N37" t="e">
        <f t="shared" si="0"/>
        <v>#DIV/0!</v>
      </c>
      <c r="W37" t="e">
        <f t="shared" si="1"/>
        <v>#DIV/0!</v>
      </c>
      <c r="X37" t="e">
        <f t="shared" si="2"/>
        <v>#DIV/0!</v>
      </c>
      <c r="Y37" t="e">
        <f t="shared" si="3"/>
        <v>#DIV/0!</v>
      </c>
    </row>
    <row r="38" spans="14:25" ht="12.75">
      <c r="N38" t="e">
        <f t="shared" si="0"/>
        <v>#DIV/0!</v>
      </c>
      <c r="W38" t="e">
        <f t="shared" si="1"/>
        <v>#DIV/0!</v>
      </c>
      <c r="X38" t="e">
        <f t="shared" si="2"/>
        <v>#DIV/0!</v>
      </c>
      <c r="Y38" t="e">
        <f t="shared" si="3"/>
        <v>#DIV/0!</v>
      </c>
    </row>
    <row r="39" spans="14:25" ht="12.75">
      <c r="N39" t="e">
        <f t="shared" si="0"/>
        <v>#DIV/0!</v>
      </c>
      <c r="W39" t="e">
        <f t="shared" si="1"/>
        <v>#DIV/0!</v>
      </c>
      <c r="X39" t="e">
        <f t="shared" si="2"/>
        <v>#DIV/0!</v>
      </c>
      <c r="Y39" t="e">
        <f t="shared" si="3"/>
        <v>#DIV/0!</v>
      </c>
    </row>
    <row r="40" spans="14:25" ht="12.75">
      <c r="N40" t="e">
        <f t="shared" si="0"/>
        <v>#DIV/0!</v>
      </c>
      <c r="W40" t="e">
        <f t="shared" si="1"/>
        <v>#DIV/0!</v>
      </c>
      <c r="X40" t="e">
        <f t="shared" si="2"/>
        <v>#DIV/0!</v>
      </c>
      <c r="Y40" t="e">
        <f t="shared" si="3"/>
        <v>#DIV/0!</v>
      </c>
    </row>
    <row r="41" spans="14:25" ht="12.75">
      <c r="N41" t="e">
        <f t="shared" si="0"/>
        <v>#DIV/0!</v>
      </c>
      <c r="W41" t="e">
        <f t="shared" si="1"/>
        <v>#DIV/0!</v>
      </c>
      <c r="X41" t="e">
        <f t="shared" si="2"/>
        <v>#DIV/0!</v>
      </c>
      <c r="Y41" t="e">
        <f t="shared" si="3"/>
        <v>#DIV/0!</v>
      </c>
    </row>
    <row r="42" spans="14:25" ht="12.75">
      <c r="N42" t="e">
        <f t="shared" si="0"/>
        <v>#DIV/0!</v>
      </c>
      <c r="W42" t="e">
        <f t="shared" si="1"/>
        <v>#DIV/0!</v>
      </c>
      <c r="X42" t="e">
        <f t="shared" si="2"/>
        <v>#DIV/0!</v>
      </c>
      <c r="Y42" t="e">
        <f t="shared" si="3"/>
        <v>#DIV/0!</v>
      </c>
    </row>
    <row r="43" spans="14:25" ht="12.75">
      <c r="N43" t="e">
        <f t="shared" si="0"/>
        <v>#DIV/0!</v>
      </c>
      <c r="W43" t="e">
        <f t="shared" si="1"/>
        <v>#DIV/0!</v>
      </c>
      <c r="X43" t="e">
        <f t="shared" si="2"/>
        <v>#DIV/0!</v>
      </c>
      <c r="Y43" t="e">
        <f t="shared" si="3"/>
        <v>#DIV/0!</v>
      </c>
    </row>
    <row r="44" spans="14:25" ht="12.75">
      <c r="N44" t="e">
        <f t="shared" si="0"/>
        <v>#DIV/0!</v>
      </c>
      <c r="W44" t="e">
        <f t="shared" si="1"/>
        <v>#DIV/0!</v>
      </c>
      <c r="X44" t="e">
        <f t="shared" si="2"/>
        <v>#DIV/0!</v>
      </c>
      <c r="Y44" t="e">
        <f t="shared" si="3"/>
        <v>#DIV/0!</v>
      </c>
    </row>
    <row r="45" spans="14:25" ht="12.75">
      <c r="N45" t="e">
        <f t="shared" si="0"/>
        <v>#DIV/0!</v>
      </c>
      <c r="W45" t="e">
        <f t="shared" si="1"/>
        <v>#DIV/0!</v>
      </c>
      <c r="X45" t="e">
        <f t="shared" si="2"/>
        <v>#DIV/0!</v>
      </c>
      <c r="Y45" t="e">
        <f t="shared" si="3"/>
        <v>#DIV/0!</v>
      </c>
    </row>
    <row r="46" spans="14:25" ht="12.75">
      <c r="N46" t="e">
        <f t="shared" si="0"/>
        <v>#DIV/0!</v>
      </c>
      <c r="W46" t="e">
        <f t="shared" si="1"/>
        <v>#DIV/0!</v>
      </c>
      <c r="X46" t="e">
        <f t="shared" si="2"/>
        <v>#DIV/0!</v>
      </c>
      <c r="Y46" t="e">
        <f t="shared" si="3"/>
        <v>#DIV/0!</v>
      </c>
    </row>
    <row r="47" spans="14:25" ht="12.75">
      <c r="N47" t="e">
        <f t="shared" si="0"/>
        <v>#DIV/0!</v>
      </c>
      <c r="W47" t="e">
        <f t="shared" si="1"/>
        <v>#DIV/0!</v>
      </c>
      <c r="X47" t="e">
        <f t="shared" si="2"/>
        <v>#DIV/0!</v>
      </c>
      <c r="Y47" t="e">
        <f t="shared" si="3"/>
        <v>#DIV/0!</v>
      </c>
    </row>
    <row r="48" spans="14:25" ht="12.75">
      <c r="N48" t="e">
        <f t="shared" si="0"/>
        <v>#DIV/0!</v>
      </c>
      <c r="W48" t="e">
        <f t="shared" si="1"/>
        <v>#DIV/0!</v>
      </c>
      <c r="X48" t="e">
        <f t="shared" si="2"/>
        <v>#DIV/0!</v>
      </c>
      <c r="Y48" t="e">
        <f t="shared" si="3"/>
        <v>#DIV/0!</v>
      </c>
    </row>
    <row r="49" spans="14:25" ht="12.75">
      <c r="N49" t="e">
        <f t="shared" si="0"/>
        <v>#DIV/0!</v>
      </c>
      <c r="W49" t="e">
        <f t="shared" si="1"/>
        <v>#DIV/0!</v>
      </c>
      <c r="X49" t="e">
        <f t="shared" si="2"/>
        <v>#DIV/0!</v>
      </c>
      <c r="Y49" t="e">
        <f t="shared" si="3"/>
        <v>#DIV/0!</v>
      </c>
    </row>
    <row r="50" spans="14:25" ht="12.75">
      <c r="N50" t="e">
        <f t="shared" si="0"/>
        <v>#DIV/0!</v>
      </c>
      <c r="W50" t="e">
        <f t="shared" si="1"/>
        <v>#DIV/0!</v>
      </c>
      <c r="X50" t="e">
        <f t="shared" si="2"/>
        <v>#DIV/0!</v>
      </c>
      <c r="Y50" t="e">
        <f t="shared" si="3"/>
        <v>#DIV/0!</v>
      </c>
    </row>
    <row r="53" spans="2:26" ht="12.75">
      <c r="B53" t="s">
        <v>26</v>
      </c>
      <c r="C53" t="s">
        <v>0</v>
      </c>
      <c r="E53" t="s">
        <v>27</v>
      </c>
      <c r="F53" t="s">
        <v>28</v>
      </c>
      <c r="G53" t="s">
        <v>29</v>
      </c>
      <c r="H53" t="s">
        <v>30</v>
      </c>
      <c r="I53" t="s">
        <v>31</v>
      </c>
      <c r="J53" t="s">
        <v>32</v>
      </c>
      <c r="K53" t="s">
        <v>33</v>
      </c>
      <c r="L53" t="s">
        <v>34</v>
      </c>
      <c r="M53" t="s">
        <v>35</v>
      </c>
      <c r="N53" t="s">
        <v>49</v>
      </c>
      <c r="O53" t="s">
        <v>36</v>
      </c>
      <c r="P53" t="s">
        <v>37</v>
      </c>
      <c r="Q53" t="s">
        <v>38</v>
      </c>
      <c r="R53" t="s">
        <v>39</v>
      </c>
      <c r="S53" t="s">
        <v>40</v>
      </c>
      <c r="T53" t="s">
        <v>41</v>
      </c>
      <c r="U53" t="s">
        <v>42</v>
      </c>
      <c r="V53" t="s">
        <v>43</v>
      </c>
      <c r="W53" t="s">
        <v>50</v>
      </c>
      <c r="X53" t="s">
        <v>51</v>
      </c>
      <c r="Y53" t="s">
        <v>52</v>
      </c>
      <c r="Z53" t="s">
        <v>44</v>
      </c>
    </row>
    <row r="54" spans="5:26" ht="12.75">
      <c r="E54" t="s">
        <v>45</v>
      </c>
      <c r="F54" t="s">
        <v>48</v>
      </c>
      <c r="G54" t="s">
        <v>19</v>
      </c>
      <c r="H54" t="s">
        <v>47</v>
      </c>
      <c r="I54" t="s">
        <v>47</v>
      </c>
      <c r="J54" t="s">
        <v>47</v>
      </c>
      <c r="K54" t="s">
        <v>47</v>
      </c>
      <c r="L54" t="s">
        <v>47</v>
      </c>
      <c r="M54" t="s">
        <v>47</v>
      </c>
      <c r="N54" t="s">
        <v>47</v>
      </c>
      <c r="O54" t="s">
        <v>45</v>
      </c>
      <c r="P54" t="s">
        <v>46</v>
      </c>
      <c r="Q54" t="s">
        <v>45</v>
      </c>
      <c r="R54" t="s">
        <v>45</v>
      </c>
      <c r="S54" t="s">
        <v>45</v>
      </c>
      <c r="T54" t="s">
        <v>45</v>
      </c>
      <c r="U54" t="s">
        <v>45</v>
      </c>
      <c r="V54" t="s">
        <v>45</v>
      </c>
      <c r="W54" t="s">
        <v>45</v>
      </c>
      <c r="X54" t="s">
        <v>45</v>
      </c>
      <c r="Y54" t="s">
        <v>45</v>
      </c>
      <c r="Z54" t="s">
        <v>19</v>
      </c>
    </row>
    <row r="55" spans="4:26" ht="12.75">
      <c r="D55" s="1" t="s">
        <v>53</v>
      </c>
      <c r="E55">
        <f>MIN(E3:E50)</f>
        <v>8.92</v>
      </c>
      <c r="F55">
        <f aca="true" t="shared" si="4" ref="F55:Z55">MIN(F3:F50)</f>
        <v>0</v>
      </c>
      <c r="G55">
        <f t="shared" si="4"/>
        <v>-3.347</v>
      </c>
      <c r="H55">
        <f t="shared" si="4"/>
        <v>-29.55</v>
      </c>
      <c r="I55">
        <f t="shared" si="4"/>
        <v>-29.79</v>
      </c>
      <c r="J55">
        <f t="shared" si="4"/>
        <v>-0.758</v>
      </c>
      <c r="K55">
        <f t="shared" si="4"/>
        <v>-1.497</v>
      </c>
      <c r="L55">
        <f t="shared" si="4"/>
        <v>-9.26</v>
      </c>
      <c r="M55">
        <f t="shared" si="4"/>
        <v>-7.78</v>
      </c>
      <c r="N55" t="e">
        <f t="shared" si="4"/>
        <v>#DIV/0!</v>
      </c>
      <c r="O55">
        <f t="shared" si="4"/>
        <v>4.628</v>
      </c>
      <c r="P55">
        <f t="shared" si="4"/>
        <v>88.7</v>
      </c>
      <c r="Q55">
        <f t="shared" si="4"/>
        <v>4.147</v>
      </c>
      <c r="R55">
        <f t="shared" si="4"/>
        <v>4.235</v>
      </c>
      <c r="S55">
        <f t="shared" si="4"/>
        <v>3.061</v>
      </c>
      <c r="T55">
        <f t="shared" si="4"/>
        <v>1.749</v>
      </c>
      <c r="U55">
        <f t="shared" si="4"/>
        <v>2.891</v>
      </c>
      <c r="V55">
        <f t="shared" si="4"/>
        <v>2.202</v>
      </c>
      <c r="W55" t="e">
        <f t="shared" si="4"/>
        <v>#DIV/0!</v>
      </c>
      <c r="X55" t="e">
        <f t="shared" si="4"/>
        <v>#DIV/0!</v>
      </c>
      <c r="Y55" t="e">
        <f t="shared" si="4"/>
        <v>#DIV/0!</v>
      </c>
      <c r="Z55">
        <f t="shared" si="4"/>
        <v>13.63</v>
      </c>
    </row>
    <row r="56" spans="4:26" ht="12.75">
      <c r="D56" s="1" t="s">
        <v>54</v>
      </c>
      <c r="E56">
        <f>MAX(E3:E50)</f>
        <v>13.49</v>
      </c>
      <c r="F56">
        <f aca="true" t="shared" si="5" ref="F56:Z56">MAX(F3:F50)</f>
        <v>415.7</v>
      </c>
      <c r="G56">
        <f t="shared" si="5"/>
        <v>10.74</v>
      </c>
      <c r="H56">
        <f t="shared" si="5"/>
        <v>116.3</v>
      </c>
      <c r="I56">
        <f t="shared" si="5"/>
        <v>123.6</v>
      </c>
      <c r="J56">
        <f t="shared" si="5"/>
        <v>6.656</v>
      </c>
      <c r="K56">
        <f t="shared" si="5"/>
        <v>8.63</v>
      </c>
      <c r="L56">
        <f t="shared" si="5"/>
        <v>14.27</v>
      </c>
      <c r="M56">
        <f t="shared" si="5"/>
        <v>14.63</v>
      </c>
      <c r="N56" t="e">
        <f t="shared" si="5"/>
        <v>#DIV/0!</v>
      </c>
      <c r="O56">
        <f t="shared" si="5"/>
        <v>9.11</v>
      </c>
      <c r="P56">
        <f t="shared" si="5"/>
        <v>98</v>
      </c>
      <c r="Q56">
        <f t="shared" si="5"/>
        <v>9.27</v>
      </c>
      <c r="R56">
        <f t="shared" si="5"/>
        <v>8.21</v>
      </c>
      <c r="S56">
        <f t="shared" si="5"/>
        <v>7.34</v>
      </c>
      <c r="T56">
        <f t="shared" si="5"/>
        <v>5.827</v>
      </c>
      <c r="U56">
        <f t="shared" si="5"/>
        <v>4.929</v>
      </c>
      <c r="V56">
        <f t="shared" si="5"/>
        <v>3.06</v>
      </c>
      <c r="W56" t="e">
        <f t="shared" si="5"/>
        <v>#DIV/0!</v>
      </c>
      <c r="X56" t="e">
        <f t="shared" si="5"/>
        <v>#DIV/0!</v>
      </c>
      <c r="Y56" t="e">
        <f t="shared" si="5"/>
        <v>#DIV/0!</v>
      </c>
      <c r="Z56">
        <f t="shared" si="5"/>
        <v>13.82</v>
      </c>
    </row>
    <row r="57" spans="4:26" ht="12.75">
      <c r="D57" s="1" t="s">
        <v>55</v>
      </c>
      <c r="E57">
        <f>AVERAGE(E3:E50)</f>
        <v>10.623684210526317</v>
      </c>
      <c r="F57">
        <f aca="true" t="shared" si="6" ref="F57:Z57">AVERAGE(F3:F50)</f>
        <v>84.58805263157896</v>
      </c>
      <c r="G57">
        <f t="shared" si="6"/>
        <v>0.9628947368421051</v>
      </c>
      <c r="H57">
        <f t="shared" si="6"/>
        <v>12.195263157894736</v>
      </c>
      <c r="I57">
        <f t="shared" si="6"/>
        <v>13.383000000000003</v>
      </c>
      <c r="J57">
        <f t="shared" si="6"/>
        <v>1.745368421052632</v>
      </c>
      <c r="K57">
        <f t="shared" si="6"/>
        <v>2.321842105263158</v>
      </c>
      <c r="L57">
        <f t="shared" si="6"/>
        <v>-1.1805263157894739</v>
      </c>
      <c r="M57">
        <f t="shared" si="6"/>
        <v>0.30236842105263145</v>
      </c>
      <c r="N57" t="e">
        <f t="shared" si="6"/>
        <v>#DIV/0!</v>
      </c>
      <c r="O57">
        <f t="shared" si="6"/>
        <v>6.465736842105264</v>
      </c>
      <c r="P57">
        <f t="shared" si="6"/>
        <v>94.30526315789473</v>
      </c>
      <c r="Q57">
        <f t="shared" si="6"/>
        <v>5.849947368421052</v>
      </c>
      <c r="R57">
        <f t="shared" si="6"/>
        <v>5.595263157894737</v>
      </c>
      <c r="S57">
        <f t="shared" si="6"/>
        <v>4.542157894736842</v>
      </c>
      <c r="T57">
        <f t="shared" si="6"/>
        <v>3.2646315789473683</v>
      </c>
      <c r="U57">
        <f t="shared" si="6"/>
        <v>3.6081052631578943</v>
      </c>
      <c r="V57">
        <f t="shared" si="6"/>
        <v>2.5359999999999996</v>
      </c>
      <c r="W57" t="e">
        <f t="shared" si="6"/>
        <v>#DIV/0!</v>
      </c>
      <c r="X57" t="e">
        <f t="shared" si="6"/>
        <v>#DIV/0!</v>
      </c>
      <c r="Y57" t="e">
        <f t="shared" si="6"/>
        <v>#DIV/0!</v>
      </c>
      <c r="Z57">
        <f t="shared" si="6"/>
        <v>13.745789473684212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Change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Hyojung Kwon</dc:creator>
  <cp:keywords/>
  <dc:description/>
  <cp:lastModifiedBy>Rommel C. Zulueta</cp:lastModifiedBy>
  <dcterms:created xsi:type="dcterms:W3CDTF">2000-08-06T23:30:40Z</dcterms:created>
  <dcterms:modified xsi:type="dcterms:W3CDTF">2004-08-31T23:24:04Z</dcterms:modified>
  <cp:category/>
  <cp:version/>
  <cp:contentType/>
  <cp:contentStatus/>
</cp:coreProperties>
</file>